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ho owes you" sheetId="1" state="visible" r:id="rId1"/>
    <sheet xmlns:r="http://schemas.openxmlformats.org/officeDocument/2006/relationships" name="Monthly check" sheetId="2" state="visible" r:id="rId2"/>
    <sheet xmlns:r="http://schemas.openxmlformats.org/officeDocument/2006/relationships" name="Worked examp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1">
    <font>
      <name val="Calibri"/>
      <family val="2"/>
      <color theme="1"/>
      <sz val="11"/>
      <scheme val="minor"/>
    </font>
    <font>
      <b val="1"/>
      <color rgb="001D2B3A"/>
      <sz val="16"/>
    </font>
    <font>
      <color rgb="005B6675"/>
      <sz val="10"/>
    </font>
    <font>
      <b val="1"/>
      <color rgb="001D2B3A"/>
      <sz val="10"/>
    </font>
    <font>
      <b val="1"/>
      <sz val="10"/>
    </font>
    <font>
      <color rgb="005B6675"/>
      <sz val="9"/>
    </font>
    <font>
      <b val="1"/>
      <color rgb="00FFFFFF"/>
      <sz val="10"/>
    </font>
    <font>
      <sz val="10"/>
    </font>
    <font>
      <i val="1"/>
      <color rgb="005B6675"/>
      <sz val="8"/>
    </font>
    <font>
      <b val="1"/>
      <color rgb="001D2B3A"/>
      <sz val="11"/>
    </font>
    <font>
      <b val="1"/>
    </font>
  </fonts>
  <fills count="6">
    <fill>
      <patternFill/>
    </fill>
    <fill>
      <patternFill patternType="gray125"/>
    </fill>
    <fill>
      <patternFill patternType="solid">
        <fgColor rgb="00FFFBEA"/>
      </patternFill>
    </fill>
    <fill>
      <patternFill patternType="solid">
        <fgColor rgb="0000AEFF"/>
      </patternFill>
    </fill>
    <fill>
      <patternFill patternType="solid">
        <fgColor rgb="00EAF5FC"/>
      </patternFill>
    </fill>
    <fill>
      <patternFill patternType="solid">
        <fgColor rgb="001D2B3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4" fillId="2" borderId="1" pivotButton="0" quotePrefix="0" xfId="0"/>
    <xf numFmtId="0" fontId="5" fillId="0" borderId="0" pivotButton="0" quotePrefix="0" xfId="0"/>
    <xf numFmtId="0" fontId="6" fillId="3" borderId="1" applyAlignment="1" pivotButton="0" quotePrefix="0" xfId="0">
      <alignment horizontal="center" vertical="center" wrapText="1"/>
    </xf>
    <xf numFmtId="0" fontId="6" fillId="3" borderId="1" pivotButton="0" quotePrefix="0" xfId="0"/>
    <xf numFmtId="0" fontId="0" fillId="3" borderId="0" pivotButton="0" quotePrefix="0" xfId="0"/>
    <xf numFmtId="0" fontId="7" fillId="2" borderId="1" pivotButton="0" quotePrefix="0" xfId="0"/>
    <xf numFmtId="164" fontId="7" fillId="2" borderId="1" pivotButton="0" quotePrefix="0" xfId="0"/>
    <xf numFmtId="164" fontId="7" fillId="0" borderId="1" pivotButton="0" quotePrefix="0" xfId="0"/>
    <xf numFmtId="4" fontId="7" fillId="2" borderId="1" pivotButton="0" quotePrefix="0" xfId="0"/>
    <xf numFmtId="4" fontId="4" fillId="4" borderId="1" pivotButton="0" quotePrefix="0" xfId="0"/>
    <xf numFmtId="0" fontId="7" fillId="0" borderId="1" pivotButton="0" quotePrefix="0" xfId="0"/>
    <xf numFmtId="0" fontId="4" fillId="0" borderId="1" pivotButton="0" quotePrefix="0" xfId="0"/>
    <xf numFmtId="0" fontId="7" fillId="4" borderId="1" pivotButton="0" quotePrefix="0" xfId="0"/>
    <xf numFmtId="4" fontId="7" fillId="4" borderId="1" pivotButton="0" quotePrefix="0" xfId="0"/>
    <xf numFmtId="0" fontId="6" fillId="5" borderId="1" pivotButton="0" quotePrefix="0" xfId="0"/>
    <xf numFmtId="4" fontId="6" fillId="5" borderId="1" pivotButton="0" quotePrefix="0" xfId="0"/>
    <xf numFmtId="0" fontId="8" fillId="0" borderId="0" pivotButton="0" quotePrefix="0" xfId="0"/>
    <xf numFmtId="4" fontId="7" fillId="0" borderId="1" pivotButton="0" quotePrefix="0" xfId="0"/>
    <xf numFmtId="0" fontId="9" fillId="0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10" fillId="0" borderId="0" pivotButton="0" quotePrefix="0" xfId="0"/>
    <xf numFmtId="4" fontId="10" fillId="0" borderId="0" pivotButton="0" quotePrefix="0" xfId="0"/>
    <xf numFmtId="0" fontId="6" fillId="3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9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4" customWidth="1" min="2" max="2"/>
    <col width="13" customWidth="1" min="3" max="3"/>
    <col width="11" customWidth="1" min="4" max="4"/>
    <col width="13" customWidth="1" min="5" max="5"/>
    <col width="15" customWidth="1" min="6" max="6"/>
    <col width="15" customWidth="1" min="7" max="7"/>
    <col width="14" customWidth="1" min="8" max="8"/>
    <col width="16" customWidth="1" min="9" max="9"/>
    <col width="11" customWidth="1" min="10" max="10"/>
    <col width="13" customWidth="1" min="11" max="11"/>
    <col width="12" customWidth="1" min="12" max="12"/>
    <col width="12" customWidth="1" min="13" max="13"/>
    <col width="30" customWidth="1" min="15" max="15"/>
    <col width="16" customWidth="1" min="16" max="16"/>
  </cols>
  <sheetData>
    <row r="1">
      <c r="A1" s="1" t="inlineStr">
        <is>
          <t>WHO OWES YOU - accounts receivable register</t>
        </is>
      </c>
    </row>
    <row r="2">
      <c r="A2" s="2" t="inlineStr">
        <is>
          <t>One row per credit invoice. Type in the yellow columns only. Everything else works itself out. Keep paid invoices on the list: the status turns to Paid.</t>
        </is>
      </c>
    </row>
    <row r="4">
      <c r="A4" s="3" t="inlineStr">
        <is>
          <t>As at date:</t>
        </is>
      </c>
      <c r="B4" s="4">
        <f>TODAY()</f>
        <v/>
      </c>
      <c r="C4" s="5" t="inlineStr">
        <is>
          <t>Shows today's date. Type a date over it (e.g. 30/09/2026) to check an older month-end.</t>
        </is>
      </c>
    </row>
    <row r="6" ht="32" customHeight="1">
      <c r="A6" s="6" t="inlineStr">
        <is>
          <t>Invoice no.</t>
        </is>
      </c>
      <c r="B6" s="6" t="inlineStr">
        <is>
          <t>Customer</t>
        </is>
      </c>
      <c r="C6" s="6" t="inlineStr">
        <is>
          <t>Invoice date</t>
        </is>
      </c>
      <c r="D6" s="6" t="inlineStr">
        <is>
          <t>Terms (days)</t>
        </is>
      </c>
      <c r="E6" s="6" t="inlineStr">
        <is>
          <t>Due date</t>
        </is>
      </c>
      <c r="F6" s="6" t="inlineStr">
        <is>
          <t>Invoice amount (RM)</t>
        </is>
      </c>
      <c r="G6" s="6" t="inlineStr">
        <is>
          <t>Paid to date (RM)</t>
        </is>
      </c>
      <c r="H6" s="6" t="inlineStr">
        <is>
          <t>Credit notes (RM)</t>
        </is>
      </c>
      <c r="I6" s="6" t="inlineStr">
        <is>
          <t>Balance still owed (RM)</t>
        </is>
      </c>
      <c r="J6" s="6" t="inlineStr">
        <is>
          <t>Status</t>
        </is>
      </c>
      <c r="K6" s="6" t="inlineStr">
        <is>
          <t>Days outstanding</t>
        </is>
      </c>
      <c r="L6" s="6" t="inlineStr">
        <is>
          <t>Days overdue</t>
        </is>
      </c>
      <c r="M6" s="6" t="inlineStr">
        <is>
          <t>Age</t>
        </is>
      </c>
      <c r="O6" s="7" t="inlineStr">
        <is>
          <t>SUMMARY (as at the date above)</t>
        </is>
      </c>
      <c r="P6" s="8" t="n"/>
    </row>
    <row r="7">
      <c r="A7" s="9" t="n"/>
      <c r="B7" s="9" t="n"/>
      <c r="C7" s="10" t="n"/>
      <c r="D7" s="9" t="n"/>
      <c r="E7" s="11">
        <f>IF(OR(C7="",D7=""),"",C7+D7)</f>
        <v/>
      </c>
      <c r="F7" s="12" t="n"/>
      <c r="G7" s="12" t="n"/>
      <c r="H7" s="12" t="n"/>
      <c r="I7" s="13">
        <f>IF(F7="","",F7-N(G7)-N(H7))</f>
        <v/>
      </c>
      <c r="J7" s="14">
        <f>IF(F7="","",IF(I7&lt;=0,"Paid",IF(N(G7)&gt;0,"Part paid","Unpaid")))</f>
        <v/>
      </c>
      <c r="K7" s="14">
        <f>IF(OR(F7="",C7=""),"",IF(I7&lt;=0,"",$B$4-C7))</f>
        <v/>
      </c>
      <c r="L7" s="14">
        <f>IF(OR(K7="",E7=""),"",MAX(0,$B$4-E7))</f>
        <v/>
      </c>
      <c r="M7" s="14">
        <f>IF(L7="","",IF(L7&lt;=30,"0-30 days",IF(L7&lt;=60,"31-60 days",IF(L7&lt;=90,"61-90 days","90+ days"))))</f>
        <v/>
      </c>
      <c r="O7" s="15" t="inlineStr">
        <is>
          <t>Total still owed (RM)</t>
        </is>
      </c>
      <c r="P7" s="13">
        <f>SUM($I$7:$I$66)</f>
        <v/>
      </c>
    </row>
    <row r="8">
      <c r="A8" s="9" t="n"/>
      <c r="B8" s="9" t="n"/>
      <c r="C8" s="10" t="n"/>
      <c r="D8" s="9" t="n"/>
      <c r="E8" s="11">
        <f>IF(OR(C8="",D8=""),"",C8+D8)</f>
        <v/>
      </c>
      <c r="F8" s="12" t="n"/>
      <c r="G8" s="12" t="n"/>
      <c r="H8" s="12" t="n"/>
      <c r="I8" s="13">
        <f>IF(F8="","",F8-N(G8)-N(H8))</f>
        <v/>
      </c>
      <c r="J8" s="14">
        <f>IF(F8="","",IF(I8&lt;=0,"Paid",IF(N(G8)&gt;0,"Part paid","Unpaid")))</f>
        <v/>
      </c>
      <c r="K8" s="14">
        <f>IF(OR(F8="",C8=""),"",IF(I8&lt;=0,"",$B$4-C8))</f>
        <v/>
      </c>
      <c r="L8" s="14">
        <f>IF(OR(K8="",E8=""),"",MAX(0,$B$4-E8))</f>
        <v/>
      </c>
      <c r="M8" s="14">
        <f>IF(L8="","",IF(L8&lt;=30,"0-30 days",IF(L8&lt;=60,"31-60 days",IF(L8&lt;=90,"61-90 days","90+ days"))))</f>
        <v/>
      </c>
      <c r="O8" s="14" t="inlineStr">
        <is>
          <t>Invoices not fully paid</t>
        </is>
      </c>
      <c r="P8" s="16">
        <f>COUNTIF($J$7:$J$66,"Unpaid")+COUNTIF($J$7:$J$66,"Part paid")</f>
        <v/>
      </c>
    </row>
    <row r="9">
      <c r="A9" s="9" t="n"/>
      <c r="B9" s="9" t="n"/>
      <c r="C9" s="10" t="n"/>
      <c r="D9" s="9" t="n"/>
      <c r="E9" s="11">
        <f>IF(OR(C9="",D9=""),"",C9+D9)</f>
        <v/>
      </c>
      <c r="F9" s="12" t="n"/>
      <c r="G9" s="12" t="n"/>
      <c r="H9" s="12" t="n"/>
      <c r="I9" s="13">
        <f>IF(F9="","",F9-N(G9)-N(H9))</f>
        <v/>
      </c>
      <c r="J9" s="14">
        <f>IF(F9="","",IF(I9&lt;=0,"Paid",IF(N(G9)&gt;0,"Part paid","Unpaid")))</f>
        <v/>
      </c>
      <c r="K9" s="14">
        <f>IF(OR(F9="",C9=""),"",IF(I9&lt;=0,"",$B$4-C9))</f>
        <v/>
      </c>
      <c r="L9" s="14">
        <f>IF(OR(K9="",E9=""),"",MAX(0,$B$4-E9))</f>
        <v/>
      </c>
      <c r="M9" s="14">
        <f>IF(L9="","",IF(L9&lt;=30,"0-30 days",IF(L9&lt;=60,"31-60 days",IF(L9&lt;=90,"61-90 days","90+ days"))))</f>
        <v/>
      </c>
      <c r="O9" s="14" t="inlineStr">
        <is>
          <t>Of which part paid</t>
        </is>
      </c>
      <c r="P9" s="16">
        <f>COUNTIF($J$7:$J$66,"Part paid")</f>
        <v/>
      </c>
    </row>
    <row r="10">
      <c r="A10" s="9" t="n"/>
      <c r="B10" s="9" t="n"/>
      <c r="C10" s="10" t="n"/>
      <c r="D10" s="9" t="n"/>
      <c r="E10" s="11">
        <f>IF(OR(C10="",D10=""),"",C10+D10)</f>
        <v/>
      </c>
      <c r="F10" s="12" t="n"/>
      <c r="G10" s="12" t="n"/>
      <c r="H10" s="12" t="n"/>
      <c r="I10" s="13">
        <f>IF(F10="","",F10-N(G10)-N(H10))</f>
        <v/>
      </c>
      <c r="J10" s="14">
        <f>IF(F10="","",IF(I10&lt;=0,"Paid",IF(N(G10)&gt;0,"Part paid","Unpaid")))</f>
        <v/>
      </c>
      <c r="K10" s="14">
        <f>IF(OR(F10="",C10=""),"",IF(I10&lt;=0,"",$B$4-C10))</f>
        <v/>
      </c>
      <c r="L10" s="14">
        <f>IF(OR(K10="",E10=""),"",MAX(0,$B$4-E10))</f>
        <v/>
      </c>
      <c r="M10" s="14">
        <f>IF(L10="","",IF(L10&lt;=30,"0-30 days",IF(L10&lt;=60,"31-60 days",IF(L10&lt;=90,"61-90 days","90+ days"))))</f>
        <v/>
      </c>
      <c r="O10" s="14" t="inlineStr">
        <is>
          <t>Owed, 0-30 days overdue (RM)</t>
        </is>
      </c>
      <c r="P10" s="17">
        <f>SUMIFS($I$7:$I$66,$M$7:$M$66,"0-30 days")</f>
        <v/>
      </c>
    </row>
    <row r="11">
      <c r="A11" s="9" t="n"/>
      <c r="B11" s="9" t="n"/>
      <c r="C11" s="10" t="n"/>
      <c r="D11" s="9" t="n"/>
      <c r="E11" s="11">
        <f>IF(OR(C11="",D11=""),"",C11+D11)</f>
        <v/>
      </c>
      <c r="F11" s="12" t="n"/>
      <c r="G11" s="12" t="n"/>
      <c r="H11" s="12" t="n"/>
      <c r="I11" s="13">
        <f>IF(F11="","",F11-N(G11)-N(H11))</f>
        <v/>
      </c>
      <c r="J11" s="14">
        <f>IF(F11="","",IF(I11&lt;=0,"Paid",IF(N(G11)&gt;0,"Part paid","Unpaid")))</f>
        <v/>
      </c>
      <c r="K11" s="14">
        <f>IF(OR(F11="",C11=""),"",IF(I11&lt;=0,"",$B$4-C11))</f>
        <v/>
      </c>
      <c r="L11" s="14">
        <f>IF(OR(K11="",E11=""),"",MAX(0,$B$4-E11))</f>
        <v/>
      </c>
      <c r="M11" s="14">
        <f>IF(L11="","",IF(L11&lt;=30,"0-30 days",IF(L11&lt;=60,"31-60 days",IF(L11&lt;=90,"61-90 days","90+ days"))))</f>
        <v/>
      </c>
      <c r="O11" s="14" t="inlineStr">
        <is>
          <t>Owed, 31-60 days overdue (RM)</t>
        </is>
      </c>
      <c r="P11" s="17">
        <f>SUMIFS($I$7:$I$66,$M$7:$M$66,"31-60 days")</f>
        <v/>
      </c>
    </row>
    <row r="12">
      <c r="A12" s="9" t="n"/>
      <c r="B12" s="9" t="n"/>
      <c r="C12" s="10" t="n"/>
      <c r="D12" s="9" t="n"/>
      <c r="E12" s="11">
        <f>IF(OR(C12="",D12=""),"",C12+D12)</f>
        <v/>
      </c>
      <c r="F12" s="12" t="n"/>
      <c r="G12" s="12" t="n"/>
      <c r="H12" s="12" t="n"/>
      <c r="I12" s="13">
        <f>IF(F12="","",F12-N(G12)-N(H12))</f>
        <v/>
      </c>
      <c r="J12" s="14">
        <f>IF(F12="","",IF(I12&lt;=0,"Paid",IF(N(G12)&gt;0,"Part paid","Unpaid")))</f>
        <v/>
      </c>
      <c r="K12" s="14">
        <f>IF(OR(F12="",C12=""),"",IF(I12&lt;=0,"",$B$4-C12))</f>
        <v/>
      </c>
      <c r="L12" s="14">
        <f>IF(OR(K12="",E12=""),"",MAX(0,$B$4-E12))</f>
        <v/>
      </c>
      <c r="M12" s="14">
        <f>IF(L12="","",IF(L12&lt;=30,"0-30 days",IF(L12&lt;=60,"31-60 days",IF(L12&lt;=90,"61-90 days","90+ days"))))</f>
        <v/>
      </c>
      <c r="O12" s="14" t="inlineStr">
        <is>
          <t>Owed, 61-90 days overdue (RM)</t>
        </is>
      </c>
      <c r="P12" s="17">
        <f>SUMIFS($I$7:$I$66,$M$7:$M$66,"61-90 days")</f>
        <v/>
      </c>
    </row>
    <row r="13">
      <c r="A13" s="9" t="n"/>
      <c r="B13" s="9" t="n"/>
      <c r="C13" s="10" t="n"/>
      <c r="D13" s="9" t="n"/>
      <c r="E13" s="11">
        <f>IF(OR(C13="",D13=""),"",C13+D13)</f>
        <v/>
      </c>
      <c r="F13" s="12" t="n"/>
      <c r="G13" s="12" t="n"/>
      <c r="H13" s="12" t="n"/>
      <c r="I13" s="13">
        <f>IF(F13="","",F13-N(G13)-N(H13))</f>
        <v/>
      </c>
      <c r="J13" s="14">
        <f>IF(F13="","",IF(I13&lt;=0,"Paid",IF(N(G13)&gt;0,"Part paid","Unpaid")))</f>
        <v/>
      </c>
      <c r="K13" s="14">
        <f>IF(OR(F13="",C13=""),"",IF(I13&lt;=0,"",$B$4-C13))</f>
        <v/>
      </c>
      <c r="L13" s="14">
        <f>IF(OR(K13="",E13=""),"",MAX(0,$B$4-E13))</f>
        <v/>
      </c>
      <c r="M13" s="14">
        <f>IF(L13="","",IF(L13&lt;=30,"0-30 days",IF(L13&lt;=60,"31-60 days",IF(L13&lt;=90,"61-90 days","90+ days"))))</f>
        <v/>
      </c>
      <c r="O13" s="14" t="inlineStr">
        <is>
          <t>Owed, 90+ days overdue (RM)</t>
        </is>
      </c>
      <c r="P13" s="17">
        <f>SUMIFS($I$7:$I$66,$M$7:$M$66,"90+ days")</f>
        <v/>
      </c>
    </row>
    <row r="14">
      <c r="A14" s="9" t="n"/>
      <c r="B14" s="9" t="n"/>
      <c r="C14" s="10" t="n"/>
      <c r="D14" s="9" t="n"/>
      <c r="E14" s="11">
        <f>IF(OR(C14="",D14=""),"",C14+D14)</f>
        <v/>
      </c>
      <c r="F14" s="12" t="n"/>
      <c r="G14" s="12" t="n"/>
      <c r="H14" s="12" t="n"/>
      <c r="I14" s="13">
        <f>IF(F14="","",F14-N(G14)-N(H14))</f>
        <v/>
      </c>
      <c r="J14" s="14">
        <f>IF(F14="","",IF(I14&lt;=0,"Paid",IF(N(G14)&gt;0,"Part paid","Unpaid")))</f>
        <v/>
      </c>
      <c r="K14" s="14">
        <f>IF(OR(F14="",C14=""),"",IF(I14&lt;=0,"",$B$4-C14))</f>
        <v/>
      </c>
      <c r="L14" s="14">
        <f>IF(OR(K14="",E14=""),"",MAX(0,$B$4-E14))</f>
        <v/>
      </c>
      <c r="M14" s="14">
        <f>IF(L14="","",IF(L14&lt;=30,"0-30 days",IF(L14&lt;=60,"31-60 days",IF(L14&lt;=90,"61-90 days","90+ days"))))</f>
        <v/>
      </c>
    </row>
    <row r="15">
      <c r="A15" s="9" t="n"/>
      <c r="B15" s="9" t="n"/>
      <c r="C15" s="10" t="n"/>
      <c r="D15" s="9" t="n"/>
      <c r="E15" s="11">
        <f>IF(OR(C15="",D15=""),"",C15+D15)</f>
        <v/>
      </c>
      <c r="F15" s="12" t="n"/>
      <c r="G15" s="12" t="n"/>
      <c r="H15" s="12" t="n"/>
      <c r="I15" s="13">
        <f>IF(F15="","",F15-N(G15)-N(H15))</f>
        <v/>
      </c>
      <c r="J15" s="14">
        <f>IF(F15="","",IF(I15&lt;=0,"Paid",IF(N(G15)&gt;0,"Part paid","Unpaid")))</f>
        <v/>
      </c>
      <c r="K15" s="14">
        <f>IF(OR(F15="",C15=""),"",IF(I15&lt;=0,"",$B$4-C15))</f>
        <v/>
      </c>
      <c r="L15" s="14">
        <f>IF(OR(K15="",E15=""),"",MAX(0,$B$4-E15))</f>
        <v/>
      </c>
      <c r="M15" s="14">
        <f>IF(L15="","",IF(L15&lt;=30,"0-30 days",IF(L15&lt;=60,"31-60 days",IF(L15&lt;=90,"61-90 days","90+ days"))))</f>
        <v/>
      </c>
      <c r="O15" s="5" t="inlineStr">
        <is>
          <t>Age = days past the due date. 0-30 includes invoices not due yet,</t>
        </is>
      </c>
    </row>
    <row r="16">
      <c r="A16" s="9" t="n"/>
      <c r="B16" s="9" t="n"/>
      <c r="C16" s="10" t="n"/>
      <c r="D16" s="9" t="n"/>
      <c r="E16" s="11">
        <f>IF(OR(C16="",D16=""),"",C16+D16)</f>
        <v/>
      </c>
      <c r="F16" s="12" t="n"/>
      <c r="G16" s="12" t="n"/>
      <c r="H16" s="12" t="n"/>
      <c r="I16" s="13">
        <f>IF(F16="","",F16-N(G16)-N(H16))</f>
        <v/>
      </c>
      <c r="J16" s="14">
        <f>IF(F16="","",IF(I16&lt;=0,"Paid",IF(N(G16)&gt;0,"Part paid","Unpaid")))</f>
        <v/>
      </c>
      <c r="K16" s="14">
        <f>IF(OR(F16="",C16=""),"",IF(I16&lt;=0,"",$B$4-C16))</f>
        <v/>
      </c>
      <c r="L16" s="14">
        <f>IF(OR(K16="",E16=""),"",MAX(0,$B$4-E16))</f>
        <v/>
      </c>
      <c r="M16" s="14">
        <f>IF(L16="","",IF(L16&lt;=30,"0-30 days",IF(L16&lt;=60,"31-60 days",IF(L16&lt;=90,"61-90 days","90+ days"))))</f>
        <v/>
      </c>
      <c r="O16" s="5" t="inlineStr">
        <is>
          <t>the same buckets as the aging report template on niagawan.com/aging-report/</t>
        </is>
      </c>
    </row>
    <row r="17">
      <c r="A17" s="9" t="n"/>
      <c r="B17" s="9" t="n"/>
      <c r="C17" s="10" t="n"/>
      <c r="D17" s="9" t="n"/>
      <c r="E17" s="11">
        <f>IF(OR(C17="",D17=""),"",C17+D17)</f>
        <v/>
      </c>
      <c r="F17" s="12" t="n"/>
      <c r="G17" s="12" t="n"/>
      <c r="H17" s="12" t="n"/>
      <c r="I17" s="13">
        <f>IF(F17="","",F17-N(G17)-N(H17))</f>
        <v/>
      </c>
      <c r="J17" s="14">
        <f>IF(F17="","",IF(I17&lt;=0,"Paid",IF(N(G17)&gt;0,"Part paid","Unpaid")))</f>
        <v/>
      </c>
      <c r="K17" s="14">
        <f>IF(OR(F17="",C17=""),"",IF(I17&lt;=0,"",$B$4-C17))</f>
        <v/>
      </c>
      <c r="L17" s="14">
        <f>IF(OR(K17="",E17=""),"",MAX(0,$B$4-E17))</f>
        <v/>
      </c>
      <c r="M17" s="14">
        <f>IF(L17="","",IF(L17&lt;=30,"0-30 days",IF(L17&lt;=60,"31-60 days",IF(L17&lt;=90,"61-90 days","90+ days"))))</f>
        <v/>
      </c>
    </row>
    <row r="18">
      <c r="A18" s="9" t="n"/>
      <c r="B18" s="9" t="n"/>
      <c r="C18" s="10" t="n"/>
      <c r="D18" s="9" t="n"/>
      <c r="E18" s="11">
        <f>IF(OR(C18="",D18=""),"",C18+D18)</f>
        <v/>
      </c>
      <c r="F18" s="12" t="n"/>
      <c r="G18" s="12" t="n"/>
      <c r="H18" s="12" t="n"/>
      <c r="I18" s="13">
        <f>IF(F18="","",F18-N(G18)-N(H18))</f>
        <v/>
      </c>
      <c r="J18" s="14">
        <f>IF(F18="","",IF(I18&lt;=0,"Paid",IF(N(G18)&gt;0,"Part paid","Unpaid")))</f>
        <v/>
      </c>
      <c r="K18" s="14">
        <f>IF(OR(F18="",C18=""),"",IF(I18&lt;=0,"",$B$4-C18))</f>
        <v/>
      </c>
      <c r="L18" s="14">
        <f>IF(OR(K18="",E18=""),"",MAX(0,$B$4-E18))</f>
        <v/>
      </c>
      <c r="M18" s="14">
        <f>IF(L18="","",IF(L18&lt;=30,"0-30 days",IF(L18&lt;=60,"31-60 days",IF(L18&lt;=90,"61-90 days","90+ days"))))</f>
        <v/>
      </c>
    </row>
    <row r="19">
      <c r="A19" s="9" t="n"/>
      <c r="B19" s="9" t="n"/>
      <c r="C19" s="10" t="n"/>
      <c r="D19" s="9" t="n"/>
      <c r="E19" s="11">
        <f>IF(OR(C19="",D19=""),"",C19+D19)</f>
        <v/>
      </c>
      <c r="F19" s="12" t="n"/>
      <c r="G19" s="12" t="n"/>
      <c r="H19" s="12" t="n"/>
      <c r="I19" s="13">
        <f>IF(F19="","",F19-N(G19)-N(H19))</f>
        <v/>
      </c>
      <c r="J19" s="14">
        <f>IF(F19="","",IF(I19&lt;=0,"Paid",IF(N(G19)&gt;0,"Part paid","Unpaid")))</f>
        <v/>
      </c>
      <c r="K19" s="14">
        <f>IF(OR(F19="",C19=""),"",IF(I19&lt;=0,"",$B$4-C19))</f>
        <v/>
      </c>
      <c r="L19" s="14">
        <f>IF(OR(K19="",E19=""),"",MAX(0,$B$4-E19))</f>
        <v/>
      </c>
      <c r="M19" s="14">
        <f>IF(L19="","",IF(L19&lt;=30,"0-30 days",IF(L19&lt;=60,"31-60 days",IF(L19&lt;=90,"61-90 days","90+ days"))))</f>
        <v/>
      </c>
    </row>
    <row r="20">
      <c r="A20" s="9" t="n"/>
      <c r="B20" s="9" t="n"/>
      <c r="C20" s="10" t="n"/>
      <c r="D20" s="9" t="n"/>
      <c r="E20" s="11">
        <f>IF(OR(C20="",D20=""),"",C20+D20)</f>
        <v/>
      </c>
      <c r="F20" s="12" t="n"/>
      <c r="G20" s="12" t="n"/>
      <c r="H20" s="12" t="n"/>
      <c r="I20" s="13">
        <f>IF(F20="","",F20-N(G20)-N(H20))</f>
        <v/>
      </c>
      <c r="J20" s="14">
        <f>IF(F20="","",IF(I20&lt;=0,"Paid",IF(N(G20)&gt;0,"Part paid","Unpaid")))</f>
        <v/>
      </c>
      <c r="K20" s="14">
        <f>IF(OR(F20="",C20=""),"",IF(I20&lt;=0,"",$B$4-C20))</f>
        <v/>
      </c>
      <c r="L20" s="14">
        <f>IF(OR(K20="",E20=""),"",MAX(0,$B$4-E20))</f>
        <v/>
      </c>
      <c r="M20" s="14">
        <f>IF(L20="","",IF(L20&lt;=30,"0-30 days",IF(L20&lt;=60,"31-60 days",IF(L20&lt;=90,"61-90 days","90+ days"))))</f>
        <v/>
      </c>
    </row>
    <row r="21">
      <c r="A21" s="9" t="n"/>
      <c r="B21" s="9" t="n"/>
      <c r="C21" s="10" t="n"/>
      <c r="D21" s="9" t="n"/>
      <c r="E21" s="11">
        <f>IF(OR(C21="",D21=""),"",C21+D21)</f>
        <v/>
      </c>
      <c r="F21" s="12" t="n"/>
      <c r="G21" s="12" t="n"/>
      <c r="H21" s="12" t="n"/>
      <c r="I21" s="13">
        <f>IF(F21="","",F21-N(G21)-N(H21))</f>
        <v/>
      </c>
      <c r="J21" s="14">
        <f>IF(F21="","",IF(I21&lt;=0,"Paid",IF(N(G21)&gt;0,"Part paid","Unpaid")))</f>
        <v/>
      </c>
      <c r="K21" s="14">
        <f>IF(OR(F21="",C21=""),"",IF(I21&lt;=0,"",$B$4-C21))</f>
        <v/>
      </c>
      <c r="L21" s="14">
        <f>IF(OR(K21="",E21=""),"",MAX(0,$B$4-E21))</f>
        <v/>
      </c>
      <c r="M21" s="14">
        <f>IF(L21="","",IF(L21&lt;=30,"0-30 days",IF(L21&lt;=60,"31-60 days",IF(L21&lt;=90,"61-90 days","90+ days"))))</f>
        <v/>
      </c>
    </row>
    <row r="22">
      <c r="A22" s="9" t="n"/>
      <c r="B22" s="9" t="n"/>
      <c r="C22" s="10" t="n"/>
      <c r="D22" s="9" t="n"/>
      <c r="E22" s="11">
        <f>IF(OR(C22="",D22=""),"",C22+D22)</f>
        <v/>
      </c>
      <c r="F22" s="12" t="n"/>
      <c r="G22" s="12" t="n"/>
      <c r="H22" s="12" t="n"/>
      <c r="I22" s="13">
        <f>IF(F22="","",F22-N(G22)-N(H22))</f>
        <v/>
      </c>
      <c r="J22" s="14">
        <f>IF(F22="","",IF(I22&lt;=0,"Paid",IF(N(G22)&gt;0,"Part paid","Unpaid")))</f>
        <v/>
      </c>
      <c r="K22" s="14">
        <f>IF(OR(F22="",C22=""),"",IF(I22&lt;=0,"",$B$4-C22))</f>
        <v/>
      </c>
      <c r="L22" s="14">
        <f>IF(OR(K22="",E22=""),"",MAX(0,$B$4-E22))</f>
        <v/>
      </c>
      <c r="M22" s="14">
        <f>IF(L22="","",IF(L22&lt;=30,"0-30 days",IF(L22&lt;=60,"31-60 days",IF(L22&lt;=90,"61-90 days","90+ days"))))</f>
        <v/>
      </c>
    </row>
    <row r="23">
      <c r="A23" s="9" t="n"/>
      <c r="B23" s="9" t="n"/>
      <c r="C23" s="10" t="n"/>
      <c r="D23" s="9" t="n"/>
      <c r="E23" s="11">
        <f>IF(OR(C23="",D23=""),"",C23+D23)</f>
        <v/>
      </c>
      <c r="F23" s="12" t="n"/>
      <c r="G23" s="12" t="n"/>
      <c r="H23" s="12" t="n"/>
      <c r="I23" s="13">
        <f>IF(F23="","",F23-N(G23)-N(H23))</f>
        <v/>
      </c>
      <c r="J23" s="14">
        <f>IF(F23="","",IF(I23&lt;=0,"Paid",IF(N(G23)&gt;0,"Part paid","Unpaid")))</f>
        <v/>
      </c>
      <c r="K23" s="14">
        <f>IF(OR(F23="",C23=""),"",IF(I23&lt;=0,"",$B$4-C23))</f>
        <v/>
      </c>
      <c r="L23" s="14">
        <f>IF(OR(K23="",E23=""),"",MAX(0,$B$4-E23))</f>
        <v/>
      </c>
      <c r="M23" s="14">
        <f>IF(L23="","",IF(L23&lt;=30,"0-30 days",IF(L23&lt;=60,"31-60 days",IF(L23&lt;=90,"61-90 days","90+ days"))))</f>
        <v/>
      </c>
    </row>
    <row r="24">
      <c r="A24" s="9" t="n"/>
      <c r="B24" s="9" t="n"/>
      <c r="C24" s="10" t="n"/>
      <c r="D24" s="9" t="n"/>
      <c r="E24" s="11">
        <f>IF(OR(C24="",D24=""),"",C24+D24)</f>
        <v/>
      </c>
      <c r="F24" s="12" t="n"/>
      <c r="G24" s="12" t="n"/>
      <c r="H24" s="12" t="n"/>
      <c r="I24" s="13">
        <f>IF(F24="","",F24-N(G24)-N(H24))</f>
        <v/>
      </c>
      <c r="J24" s="14">
        <f>IF(F24="","",IF(I24&lt;=0,"Paid",IF(N(G24)&gt;0,"Part paid","Unpaid")))</f>
        <v/>
      </c>
      <c r="K24" s="14">
        <f>IF(OR(F24="",C24=""),"",IF(I24&lt;=0,"",$B$4-C24))</f>
        <v/>
      </c>
      <c r="L24" s="14">
        <f>IF(OR(K24="",E24=""),"",MAX(0,$B$4-E24))</f>
        <v/>
      </c>
      <c r="M24" s="14">
        <f>IF(L24="","",IF(L24&lt;=30,"0-30 days",IF(L24&lt;=60,"31-60 days",IF(L24&lt;=90,"61-90 days","90+ days"))))</f>
        <v/>
      </c>
    </row>
    <row r="25">
      <c r="A25" s="9" t="n"/>
      <c r="B25" s="9" t="n"/>
      <c r="C25" s="10" t="n"/>
      <c r="D25" s="9" t="n"/>
      <c r="E25" s="11">
        <f>IF(OR(C25="",D25=""),"",C25+D25)</f>
        <v/>
      </c>
      <c r="F25" s="12" t="n"/>
      <c r="G25" s="12" t="n"/>
      <c r="H25" s="12" t="n"/>
      <c r="I25" s="13">
        <f>IF(F25="","",F25-N(G25)-N(H25))</f>
        <v/>
      </c>
      <c r="J25" s="14">
        <f>IF(F25="","",IF(I25&lt;=0,"Paid",IF(N(G25)&gt;0,"Part paid","Unpaid")))</f>
        <v/>
      </c>
      <c r="K25" s="14">
        <f>IF(OR(F25="",C25=""),"",IF(I25&lt;=0,"",$B$4-C25))</f>
        <v/>
      </c>
      <c r="L25" s="14">
        <f>IF(OR(K25="",E25=""),"",MAX(0,$B$4-E25))</f>
        <v/>
      </c>
      <c r="M25" s="14">
        <f>IF(L25="","",IF(L25&lt;=30,"0-30 days",IF(L25&lt;=60,"31-60 days",IF(L25&lt;=90,"61-90 days","90+ days"))))</f>
        <v/>
      </c>
    </row>
    <row r="26">
      <c r="A26" s="9" t="n"/>
      <c r="B26" s="9" t="n"/>
      <c r="C26" s="10" t="n"/>
      <c r="D26" s="9" t="n"/>
      <c r="E26" s="11">
        <f>IF(OR(C26="",D26=""),"",C26+D26)</f>
        <v/>
      </c>
      <c r="F26" s="12" t="n"/>
      <c r="G26" s="12" t="n"/>
      <c r="H26" s="12" t="n"/>
      <c r="I26" s="13">
        <f>IF(F26="","",F26-N(G26)-N(H26))</f>
        <v/>
      </c>
      <c r="J26" s="14">
        <f>IF(F26="","",IF(I26&lt;=0,"Paid",IF(N(G26)&gt;0,"Part paid","Unpaid")))</f>
        <v/>
      </c>
      <c r="K26" s="14">
        <f>IF(OR(F26="",C26=""),"",IF(I26&lt;=0,"",$B$4-C26))</f>
        <v/>
      </c>
      <c r="L26" s="14">
        <f>IF(OR(K26="",E26=""),"",MAX(0,$B$4-E26))</f>
        <v/>
      </c>
      <c r="M26" s="14">
        <f>IF(L26="","",IF(L26&lt;=30,"0-30 days",IF(L26&lt;=60,"31-60 days",IF(L26&lt;=90,"61-90 days","90+ days"))))</f>
        <v/>
      </c>
    </row>
    <row r="27">
      <c r="A27" s="9" t="n"/>
      <c r="B27" s="9" t="n"/>
      <c r="C27" s="10" t="n"/>
      <c r="D27" s="9" t="n"/>
      <c r="E27" s="11">
        <f>IF(OR(C27="",D27=""),"",C27+D27)</f>
        <v/>
      </c>
      <c r="F27" s="12" t="n"/>
      <c r="G27" s="12" t="n"/>
      <c r="H27" s="12" t="n"/>
      <c r="I27" s="13">
        <f>IF(F27="","",F27-N(G27)-N(H27))</f>
        <v/>
      </c>
      <c r="J27" s="14">
        <f>IF(F27="","",IF(I27&lt;=0,"Paid",IF(N(G27)&gt;0,"Part paid","Unpaid")))</f>
        <v/>
      </c>
      <c r="K27" s="14">
        <f>IF(OR(F27="",C27=""),"",IF(I27&lt;=0,"",$B$4-C27))</f>
        <v/>
      </c>
      <c r="L27" s="14">
        <f>IF(OR(K27="",E27=""),"",MAX(0,$B$4-E27))</f>
        <v/>
      </c>
      <c r="M27" s="14">
        <f>IF(L27="","",IF(L27&lt;=30,"0-30 days",IF(L27&lt;=60,"31-60 days",IF(L27&lt;=90,"61-90 days","90+ days"))))</f>
        <v/>
      </c>
    </row>
    <row r="28">
      <c r="A28" s="9" t="n"/>
      <c r="B28" s="9" t="n"/>
      <c r="C28" s="10" t="n"/>
      <c r="D28" s="9" t="n"/>
      <c r="E28" s="11">
        <f>IF(OR(C28="",D28=""),"",C28+D28)</f>
        <v/>
      </c>
      <c r="F28" s="12" t="n"/>
      <c r="G28" s="12" t="n"/>
      <c r="H28" s="12" t="n"/>
      <c r="I28" s="13">
        <f>IF(F28="","",F28-N(G28)-N(H28))</f>
        <v/>
      </c>
      <c r="J28" s="14">
        <f>IF(F28="","",IF(I28&lt;=0,"Paid",IF(N(G28)&gt;0,"Part paid","Unpaid")))</f>
        <v/>
      </c>
      <c r="K28" s="14">
        <f>IF(OR(F28="",C28=""),"",IF(I28&lt;=0,"",$B$4-C28))</f>
        <v/>
      </c>
      <c r="L28" s="14">
        <f>IF(OR(K28="",E28=""),"",MAX(0,$B$4-E28))</f>
        <v/>
      </c>
      <c r="M28" s="14">
        <f>IF(L28="","",IF(L28&lt;=30,"0-30 days",IF(L28&lt;=60,"31-60 days",IF(L28&lt;=90,"61-90 days","90+ days"))))</f>
        <v/>
      </c>
    </row>
    <row r="29">
      <c r="A29" s="9" t="n"/>
      <c r="B29" s="9" t="n"/>
      <c r="C29" s="10" t="n"/>
      <c r="D29" s="9" t="n"/>
      <c r="E29" s="11">
        <f>IF(OR(C29="",D29=""),"",C29+D29)</f>
        <v/>
      </c>
      <c r="F29" s="12" t="n"/>
      <c r="G29" s="12" t="n"/>
      <c r="H29" s="12" t="n"/>
      <c r="I29" s="13">
        <f>IF(F29="","",F29-N(G29)-N(H29))</f>
        <v/>
      </c>
      <c r="J29" s="14">
        <f>IF(F29="","",IF(I29&lt;=0,"Paid",IF(N(G29)&gt;0,"Part paid","Unpaid")))</f>
        <v/>
      </c>
      <c r="K29" s="14">
        <f>IF(OR(F29="",C29=""),"",IF(I29&lt;=0,"",$B$4-C29))</f>
        <v/>
      </c>
      <c r="L29" s="14">
        <f>IF(OR(K29="",E29=""),"",MAX(0,$B$4-E29))</f>
        <v/>
      </c>
      <c r="M29" s="14">
        <f>IF(L29="","",IF(L29&lt;=30,"0-30 days",IF(L29&lt;=60,"31-60 days",IF(L29&lt;=90,"61-90 days","90+ days"))))</f>
        <v/>
      </c>
    </row>
    <row r="30">
      <c r="A30" s="9" t="n"/>
      <c r="B30" s="9" t="n"/>
      <c r="C30" s="10" t="n"/>
      <c r="D30" s="9" t="n"/>
      <c r="E30" s="11">
        <f>IF(OR(C30="",D30=""),"",C30+D30)</f>
        <v/>
      </c>
      <c r="F30" s="12" t="n"/>
      <c r="G30" s="12" t="n"/>
      <c r="H30" s="12" t="n"/>
      <c r="I30" s="13">
        <f>IF(F30="","",F30-N(G30)-N(H30))</f>
        <v/>
      </c>
      <c r="J30" s="14">
        <f>IF(F30="","",IF(I30&lt;=0,"Paid",IF(N(G30)&gt;0,"Part paid","Unpaid")))</f>
        <v/>
      </c>
      <c r="K30" s="14">
        <f>IF(OR(F30="",C30=""),"",IF(I30&lt;=0,"",$B$4-C30))</f>
        <v/>
      </c>
      <c r="L30" s="14">
        <f>IF(OR(K30="",E30=""),"",MAX(0,$B$4-E30))</f>
        <v/>
      </c>
      <c r="M30" s="14">
        <f>IF(L30="","",IF(L30&lt;=30,"0-30 days",IF(L30&lt;=60,"31-60 days",IF(L30&lt;=90,"61-90 days","90+ days"))))</f>
        <v/>
      </c>
    </row>
    <row r="31">
      <c r="A31" s="9" t="n"/>
      <c r="B31" s="9" t="n"/>
      <c r="C31" s="10" t="n"/>
      <c r="D31" s="9" t="n"/>
      <c r="E31" s="11">
        <f>IF(OR(C31="",D31=""),"",C31+D31)</f>
        <v/>
      </c>
      <c r="F31" s="12" t="n"/>
      <c r="G31" s="12" t="n"/>
      <c r="H31" s="12" t="n"/>
      <c r="I31" s="13">
        <f>IF(F31="","",F31-N(G31)-N(H31))</f>
        <v/>
      </c>
      <c r="J31" s="14">
        <f>IF(F31="","",IF(I31&lt;=0,"Paid",IF(N(G31)&gt;0,"Part paid","Unpaid")))</f>
        <v/>
      </c>
      <c r="K31" s="14">
        <f>IF(OR(F31="",C31=""),"",IF(I31&lt;=0,"",$B$4-C31))</f>
        <v/>
      </c>
      <c r="L31" s="14">
        <f>IF(OR(K31="",E31=""),"",MAX(0,$B$4-E31))</f>
        <v/>
      </c>
      <c r="M31" s="14">
        <f>IF(L31="","",IF(L31&lt;=30,"0-30 days",IF(L31&lt;=60,"31-60 days",IF(L31&lt;=90,"61-90 days","90+ days"))))</f>
        <v/>
      </c>
    </row>
    <row r="32">
      <c r="A32" s="9" t="n"/>
      <c r="B32" s="9" t="n"/>
      <c r="C32" s="10" t="n"/>
      <c r="D32" s="9" t="n"/>
      <c r="E32" s="11">
        <f>IF(OR(C32="",D32=""),"",C32+D32)</f>
        <v/>
      </c>
      <c r="F32" s="12" t="n"/>
      <c r="G32" s="12" t="n"/>
      <c r="H32" s="12" t="n"/>
      <c r="I32" s="13">
        <f>IF(F32="","",F32-N(G32)-N(H32))</f>
        <v/>
      </c>
      <c r="J32" s="14">
        <f>IF(F32="","",IF(I32&lt;=0,"Paid",IF(N(G32)&gt;0,"Part paid","Unpaid")))</f>
        <v/>
      </c>
      <c r="K32" s="14">
        <f>IF(OR(F32="",C32=""),"",IF(I32&lt;=0,"",$B$4-C32))</f>
        <v/>
      </c>
      <c r="L32" s="14">
        <f>IF(OR(K32="",E32=""),"",MAX(0,$B$4-E32))</f>
        <v/>
      </c>
      <c r="M32" s="14">
        <f>IF(L32="","",IF(L32&lt;=30,"0-30 days",IF(L32&lt;=60,"31-60 days",IF(L32&lt;=90,"61-90 days","90+ days"))))</f>
        <v/>
      </c>
    </row>
    <row r="33">
      <c r="A33" s="9" t="n"/>
      <c r="B33" s="9" t="n"/>
      <c r="C33" s="10" t="n"/>
      <c r="D33" s="9" t="n"/>
      <c r="E33" s="11">
        <f>IF(OR(C33="",D33=""),"",C33+D33)</f>
        <v/>
      </c>
      <c r="F33" s="12" t="n"/>
      <c r="G33" s="12" t="n"/>
      <c r="H33" s="12" t="n"/>
      <c r="I33" s="13">
        <f>IF(F33="","",F33-N(G33)-N(H33))</f>
        <v/>
      </c>
      <c r="J33" s="14">
        <f>IF(F33="","",IF(I33&lt;=0,"Paid",IF(N(G33)&gt;0,"Part paid","Unpaid")))</f>
        <v/>
      </c>
      <c r="K33" s="14">
        <f>IF(OR(F33="",C33=""),"",IF(I33&lt;=0,"",$B$4-C33))</f>
        <v/>
      </c>
      <c r="L33" s="14">
        <f>IF(OR(K33="",E33=""),"",MAX(0,$B$4-E33))</f>
        <v/>
      </c>
      <c r="M33" s="14">
        <f>IF(L33="","",IF(L33&lt;=30,"0-30 days",IF(L33&lt;=60,"31-60 days",IF(L33&lt;=90,"61-90 days","90+ days"))))</f>
        <v/>
      </c>
    </row>
    <row r="34">
      <c r="A34" s="9" t="n"/>
      <c r="B34" s="9" t="n"/>
      <c r="C34" s="10" t="n"/>
      <c r="D34" s="9" t="n"/>
      <c r="E34" s="11">
        <f>IF(OR(C34="",D34=""),"",C34+D34)</f>
        <v/>
      </c>
      <c r="F34" s="12" t="n"/>
      <c r="G34" s="12" t="n"/>
      <c r="H34" s="12" t="n"/>
      <c r="I34" s="13">
        <f>IF(F34="","",F34-N(G34)-N(H34))</f>
        <v/>
      </c>
      <c r="J34" s="14">
        <f>IF(F34="","",IF(I34&lt;=0,"Paid",IF(N(G34)&gt;0,"Part paid","Unpaid")))</f>
        <v/>
      </c>
      <c r="K34" s="14">
        <f>IF(OR(F34="",C34=""),"",IF(I34&lt;=0,"",$B$4-C34))</f>
        <v/>
      </c>
      <c r="L34" s="14">
        <f>IF(OR(K34="",E34=""),"",MAX(0,$B$4-E34))</f>
        <v/>
      </c>
      <c r="M34" s="14">
        <f>IF(L34="","",IF(L34&lt;=30,"0-30 days",IF(L34&lt;=60,"31-60 days",IF(L34&lt;=90,"61-90 days","90+ days"))))</f>
        <v/>
      </c>
    </row>
    <row r="35">
      <c r="A35" s="9" t="n"/>
      <c r="B35" s="9" t="n"/>
      <c r="C35" s="10" t="n"/>
      <c r="D35" s="9" t="n"/>
      <c r="E35" s="11">
        <f>IF(OR(C35="",D35=""),"",C35+D35)</f>
        <v/>
      </c>
      <c r="F35" s="12" t="n"/>
      <c r="G35" s="12" t="n"/>
      <c r="H35" s="12" t="n"/>
      <c r="I35" s="13">
        <f>IF(F35="","",F35-N(G35)-N(H35))</f>
        <v/>
      </c>
      <c r="J35" s="14">
        <f>IF(F35="","",IF(I35&lt;=0,"Paid",IF(N(G35)&gt;0,"Part paid","Unpaid")))</f>
        <v/>
      </c>
      <c r="K35" s="14">
        <f>IF(OR(F35="",C35=""),"",IF(I35&lt;=0,"",$B$4-C35))</f>
        <v/>
      </c>
      <c r="L35" s="14">
        <f>IF(OR(K35="",E35=""),"",MAX(0,$B$4-E35))</f>
        <v/>
      </c>
      <c r="M35" s="14">
        <f>IF(L35="","",IF(L35&lt;=30,"0-30 days",IF(L35&lt;=60,"31-60 days",IF(L35&lt;=90,"61-90 days","90+ days"))))</f>
        <v/>
      </c>
    </row>
    <row r="36">
      <c r="A36" s="9" t="n"/>
      <c r="B36" s="9" t="n"/>
      <c r="C36" s="10" t="n"/>
      <c r="D36" s="9" t="n"/>
      <c r="E36" s="11">
        <f>IF(OR(C36="",D36=""),"",C36+D36)</f>
        <v/>
      </c>
      <c r="F36" s="12" t="n"/>
      <c r="G36" s="12" t="n"/>
      <c r="H36" s="12" t="n"/>
      <c r="I36" s="13">
        <f>IF(F36="","",F36-N(G36)-N(H36))</f>
        <v/>
      </c>
      <c r="J36" s="14">
        <f>IF(F36="","",IF(I36&lt;=0,"Paid",IF(N(G36)&gt;0,"Part paid","Unpaid")))</f>
        <v/>
      </c>
      <c r="K36" s="14">
        <f>IF(OR(F36="",C36=""),"",IF(I36&lt;=0,"",$B$4-C36))</f>
        <v/>
      </c>
      <c r="L36" s="14">
        <f>IF(OR(K36="",E36=""),"",MAX(0,$B$4-E36))</f>
        <v/>
      </c>
      <c r="M36" s="14">
        <f>IF(L36="","",IF(L36&lt;=30,"0-30 days",IF(L36&lt;=60,"31-60 days",IF(L36&lt;=90,"61-90 days","90+ days"))))</f>
        <v/>
      </c>
    </row>
    <row r="37">
      <c r="A37" s="9" t="n"/>
      <c r="B37" s="9" t="n"/>
      <c r="C37" s="10" t="n"/>
      <c r="D37" s="9" t="n"/>
      <c r="E37" s="11">
        <f>IF(OR(C37="",D37=""),"",C37+D37)</f>
        <v/>
      </c>
      <c r="F37" s="12" t="n"/>
      <c r="G37" s="12" t="n"/>
      <c r="H37" s="12" t="n"/>
      <c r="I37" s="13">
        <f>IF(F37="","",F37-N(G37)-N(H37))</f>
        <v/>
      </c>
      <c r="J37" s="14">
        <f>IF(F37="","",IF(I37&lt;=0,"Paid",IF(N(G37)&gt;0,"Part paid","Unpaid")))</f>
        <v/>
      </c>
      <c r="K37" s="14">
        <f>IF(OR(F37="",C37=""),"",IF(I37&lt;=0,"",$B$4-C37))</f>
        <v/>
      </c>
      <c r="L37" s="14">
        <f>IF(OR(K37="",E37=""),"",MAX(0,$B$4-E37))</f>
        <v/>
      </c>
      <c r="M37" s="14">
        <f>IF(L37="","",IF(L37&lt;=30,"0-30 days",IF(L37&lt;=60,"31-60 days",IF(L37&lt;=90,"61-90 days","90+ days"))))</f>
        <v/>
      </c>
    </row>
    <row r="38">
      <c r="A38" s="9" t="n"/>
      <c r="B38" s="9" t="n"/>
      <c r="C38" s="10" t="n"/>
      <c r="D38" s="9" t="n"/>
      <c r="E38" s="11">
        <f>IF(OR(C38="",D38=""),"",C38+D38)</f>
        <v/>
      </c>
      <c r="F38" s="12" t="n"/>
      <c r="G38" s="12" t="n"/>
      <c r="H38" s="12" t="n"/>
      <c r="I38" s="13">
        <f>IF(F38="","",F38-N(G38)-N(H38))</f>
        <v/>
      </c>
      <c r="J38" s="14">
        <f>IF(F38="","",IF(I38&lt;=0,"Paid",IF(N(G38)&gt;0,"Part paid","Unpaid")))</f>
        <v/>
      </c>
      <c r="K38" s="14">
        <f>IF(OR(F38="",C38=""),"",IF(I38&lt;=0,"",$B$4-C38))</f>
        <v/>
      </c>
      <c r="L38" s="14">
        <f>IF(OR(K38="",E38=""),"",MAX(0,$B$4-E38))</f>
        <v/>
      </c>
      <c r="M38" s="14">
        <f>IF(L38="","",IF(L38&lt;=30,"0-30 days",IF(L38&lt;=60,"31-60 days",IF(L38&lt;=90,"61-90 days","90+ days"))))</f>
        <v/>
      </c>
    </row>
    <row r="39">
      <c r="A39" s="9" t="n"/>
      <c r="B39" s="9" t="n"/>
      <c r="C39" s="10" t="n"/>
      <c r="D39" s="9" t="n"/>
      <c r="E39" s="11">
        <f>IF(OR(C39="",D39=""),"",C39+D39)</f>
        <v/>
      </c>
      <c r="F39" s="12" t="n"/>
      <c r="G39" s="12" t="n"/>
      <c r="H39" s="12" t="n"/>
      <c r="I39" s="13">
        <f>IF(F39="","",F39-N(G39)-N(H39))</f>
        <v/>
      </c>
      <c r="J39" s="14">
        <f>IF(F39="","",IF(I39&lt;=0,"Paid",IF(N(G39)&gt;0,"Part paid","Unpaid")))</f>
        <v/>
      </c>
      <c r="K39" s="14">
        <f>IF(OR(F39="",C39=""),"",IF(I39&lt;=0,"",$B$4-C39))</f>
        <v/>
      </c>
      <c r="L39" s="14">
        <f>IF(OR(K39="",E39=""),"",MAX(0,$B$4-E39))</f>
        <v/>
      </c>
      <c r="M39" s="14">
        <f>IF(L39="","",IF(L39&lt;=30,"0-30 days",IF(L39&lt;=60,"31-60 days",IF(L39&lt;=90,"61-90 days","90+ days"))))</f>
        <v/>
      </c>
    </row>
    <row r="40">
      <c r="A40" s="9" t="n"/>
      <c r="B40" s="9" t="n"/>
      <c r="C40" s="10" t="n"/>
      <c r="D40" s="9" t="n"/>
      <c r="E40" s="11">
        <f>IF(OR(C40="",D40=""),"",C40+D40)</f>
        <v/>
      </c>
      <c r="F40" s="12" t="n"/>
      <c r="G40" s="12" t="n"/>
      <c r="H40" s="12" t="n"/>
      <c r="I40" s="13">
        <f>IF(F40="","",F40-N(G40)-N(H40))</f>
        <v/>
      </c>
      <c r="J40" s="14">
        <f>IF(F40="","",IF(I40&lt;=0,"Paid",IF(N(G40)&gt;0,"Part paid","Unpaid")))</f>
        <v/>
      </c>
      <c r="K40" s="14">
        <f>IF(OR(F40="",C40=""),"",IF(I40&lt;=0,"",$B$4-C40))</f>
        <v/>
      </c>
      <c r="L40" s="14">
        <f>IF(OR(K40="",E40=""),"",MAX(0,$B$4-E40))</f>
        <v/>
      </c>
      <c r="M40" s="14">
        <f>IF(L40="","",IF(L40&lt;=30,"0-30 days",IF(L40&lt;=60,"31-60 days",IF(L40&lt;=90,"61-90 days","90+ days"))))</f>
        <v/>
      </c>
    </row>
    <row r="41">
      <c r="A41" s="9" t="n"/>
      <c r="B41" s="9" t="n"/>
      <c r="C41" s="10" t="n"/>
      <c r="D41" s="9" t="n"/>
      <c r="E41" s="11">
        <f>IF(OR(C41="",D41=""),"",C41+D41)</f>
        <v/>
      </c>
      <c r="F41" s="12" t="n"/>
      <c r="G41" s="12" t="n"/>
      <c r="H41" s="12" t="n"/>
      <c r="I41" s="13">
        <f>IF(F41="","",F41-N(G41)-N(H41))</f>
        <v/>
      </c>
      <c r="J41" s="14">
        <f>IF(F41="","",IF(I41&lt;=0,"Paid",IF(N(G41)&gt;0,"Part paid","Unpaid")))</f>
        <v/>
      </c>
      <c r="K41" s="14">
        <f>IF(OR(F41="",C41=""),"",IF(I41&lt;=0,"",$B$4-C41))</f>
        <v/>
      </c>
      <c r="L41" s="14">
        <f>IF(OR(K41="",E41=""),"",MAX(0,$B$4-E41))</f>
        <v/>
      </c>
      <c r="M41" s="14">
        <f>IF(L41="","",IF(L41&lt;=30,"0-30 days",IF(L41&lt;=60,"31-60 days",IF(L41&lt;=90,"61-90 days","90+ days"))))</f>
        <v/>
      </c>
    </row>
    <row r="42">
      <c r="A42" s="9" t="n"/>
      <c r="B42" s="9" t="n"/>
      <c r="C42" s="10" t="n"/>
      <c r="D42" s="9" t="n"/>
      <c r="E42" s="11">
        <f>IF(OR(C42="",D42=""),"",C42+D42)</f>
        <v/>
      </c>
      <c r="F42" s="12" t="n"/>
      <c r="G42" s="12" t="n"/>
      <c r="H42" s="12" t="n"/>
      <c r="I42" s="13">
        <f>IF(F42="","",F42-N(G42)-N(H42))</f>
        <v/>
      </c>
      <c r="J42" s="14">
        <f>IF(F42="","",IF(I42&lt;=0,"Paid",IF(N(G42)&gt;0,"Part paid","Unpaid")))</f>
        <v/>
      </c>
      <c r="K42" s="14">
        <f>IF(OR(F42="",C42=""),"",IF(I42&lt;=0,"",$B$4-C42))</f>
        <v/>
      </c>
      <c r="L42" s="14">
        <f>IF(OR(K42="",E42=""),"",MAX(0,$B$4-E42))</f>
        <v/>
      </c>
      <c r="M42" s="14">
        <f>IF(L42="","",IF(L42&lt;=30,"0-30 days",IF(L42&lt;=60,"31-60 days",IF(L42&lt;=90,"61-90 days","90+ days"))))</f>
        <v/>
      </c>
    </row>
    <row r="43">
      <c r="A43" s="9" t="n"/>
      <c r="B43" s="9" t="n"/>
      <c r="C43" s="10" t="n"/>
      <c r="D43" s="9" t="n"/>
      <c r="E43" s="11">
        <f>IF(OR(C43="",D43=""),"",C43+D43)</f>
        <v/>
      </c>
      <c r="F43" s="12" t="n"/>
      <c r="G43" s="12" t="n"/>
      <c r="H43" s="12" t="n"/>
      <c r="I43" s="13">
        <f>IF(F43="","",F43-N(G43)-N(H43))</f>
        <v/>
      </c>
      <c r="J43" s="14">
        <f>IF(F43="","",IF(I43&lt;=0,"Paid",IF(N(G43)&gt;0,"Part paid","Unpaid")))</f>
        <v/>
      </c>
      <c r="K43" s="14">
        <f>IF(OR(F43="",C43=""),"",IF(I43&lt;=0,"",$B$4-C43))</f>
        <v/>
      </c>
      <c r="L43" s="14">
        <f>IF(OR(K43="",E43=""),"",MAX(0,$B$4-E43))</f>
        <v/>
      </c>
      <c r="M43" s="14">
        <f>IF(L43="","",IF(L43&lt;=30,"0-30 days",IF(L43&lt;=60,"31-60 days",IF(L43&lt;=90,"61-90 days","90+ days"))))</f>
        <v/>
      </c>
    </row>
    <row r="44">
      <c r="A44" s="9" t="n"/>
      <c r="B44" s="9" t="n"/>
      <c r="C44" s="10" t="n"/>
      <c r="D44" s="9" t="n"/>
      <c r="E44" s="11">
        <f>IF(OR(C44="",D44=""),"",C44+D44)</f>
        <v/>
      </c>
      <c r="F44" s="12" t="n"/>
      <c r="G44" s="12" t="n"/>
      <c r="H44" s="12" t="n"/>
      <c r="I44" s="13">
        <f>IF(F44="","",F44-N(G44)-N(H44))</f>
        <v/>
      </c>
      <c r="J44" s="14">
        <f>IF(F44="","",IF(I44&lt;=0,"Paid",IF(N(G44)&gt;0,"Part paid","Unpaid")))</f>
        <v/>
      </c>
      <c r="K44" s="14">
        <f>IF(OR(F44="",C44=""),"",IF(I44&lt;=0,"",$B$4-C44))</f>
        <v/>
      </c>
      <c r="L44" s="14">
        <f>IF(OR(K44="",E44=""),"",MAX(0,$B$4-E44))</f>
        <v/>
      </c>
      <c r="M44" s="14">
        <f>IF(L44="","",IF(L44&lt;=30,"0-30 days",IF(L44&lt;=60,"31-60 days",IF(L44&lt;=90,"61-90 days","90+ days"))))</f>
        <v/>
      </c>
    </row>
    <row r="45">
      <c r="A45" s="9" t="n"/>
      <c r="B45" s="9" t="n"/>
      <c r="C45" s="10" t="n"/>
      <c r="D45" s="9" t="n"/>
      <c r="E45" s="11">
        <f>IF(OR(C45="",D45=""),"",C45+D45)</f>
        <v/>
      </c>
      <c r="F45" s="12" t="n"/>
      <c r="G45" s="12" t="n"/>
      <c r="H45" s="12" t="n"/>
      <c r="I45" s="13">
        <f>IF(F45="","",F45-N(G45)-N(H45))</f>
        <v/>
      </c>
      <c r="J45" s="14">
        <f>IF(F45="","",IF(I45&lt;=0,"Paid",IF(N(G45)&gt;0,"Part paid","Unpaid")))</f>
        <v/>
      </c>
      <c r="K45" s="14">
        <f>IF(OR(F45="",C45=""),"",IF(I45&lt;=0,"",$B$4-C45))</f>
        <v/>
      </c>
      <c r="L45" s="14">
        <f>IF(OR(K45="",E45=""),"",MAX(0,$B$4-E45))</f>
        <v/>
      </c>
      <c r="M45" s="14">
        <f>IF(L45="","",IF(L45&lt;=30,"0-30 days",IF(L45&lt;=60,"31-60 days",IF(L45&lt;=90,"61-90 days","90+ days"))))</f>
        <v/>
      </c>
    </row>
    <row r="46">
      <c r="A46" s="9" t="n"/>
      <c r="B46" s="9" t="n"/>
      <c r="C46" s="10" t="n"/>
      <c r="D46" s="9" t="n"/>
      <c r="E46" s="11">
        <f>IF(OR(C46="",D46=""),"",C46+D46)</f>
        <v/>
      </c>
      <c r="F46" s="12" t="n"/>
      <c r="G46" s="12" t="n"/>
      <c r="H46" s="12" t="n"/>
      <c r="I46" s="13">
        <f>IF(F46="","",F46-N(G46)-N(H46))</f>
        <v/>
      </c>
      <c r="J46" s="14">
        <f>IF(F46="","",IF(I46&lt;=0,"Paid",IF(N(G46)&gt;0,"Part paid","Unpaid")))</f>
        <v/>
      </c>
      <c r="K46" s="14">
        <f>IF(OR(F46="",C46=""),"",IF(I46&lt;=0,"",$B$4-C46))</f>
        <v/>
      </c>
      <c r="L46" s="14">
        <f>IF(OR(K46="",E46=""),"",MAX(0,$B$4-E46))</f>
        <v/>
      </c>
      <c r="M46" s="14">
        <f>IF(L46="","",IF(L46&lt;=30,"0-30 days",IF(L46&lt;=60,"31-60 days",IF(L46&lt;=90,"61-90 days","90+ days"))))</f>
        <v/>
      </c>
    </row>
    <row r="47">
      <c r="A47" s="9" t="n"/>
      <c r="B47" s="9" t="n"/>
      <c r="C47" s="10" t="n"/>
      <c r="D47" s="9" t="n"/>
      <c r="E47" s="11">
        <f>IF(OR(C47="",D47=""),"",C47+D47)</f>
        <v/>
      </c>
      <c r="F47" s="12" t="n"/>
      <c r="G47" s="12" t="n"/>
      <c r="H47" s="12" t="n"/>
      <c r="I47" s="13">
        <f>IF(F47="","",F47-N(G47)-N(H47))</f>
        <v/>
      </c>
      <c r="J47" s="14">
        <f>IF(F47="","",IF(I47&lt;=0,"Paid",IF(N(G47)&gt;0,"Part paid","Unpaid")))</f>
        <v/>
      </c>
      <c r="K47" s="14">
        <f>IF(OR(F47="",C47=""),"",IF(I47&lt;=0,"",$B$4-C47))</f>
        <v/>
      </c>
      <c r="L47" s="14">
        <f>IF(OR(K47="",E47=""),"",MAX(0,$B$4-E47))</f>
        <v/>
      </c>
      <c r="M47" s="14">
        <f>IF(L47="","",IF(L47&lt;=30,"0-30 days",IF(L47&lt;=60,"31-60 days",IF(L47&lt;=90,"61-90 days","90+ days"))))</f>
        <v/>
      </c>
    </row>
    <row r="48">
      <c r="A48" s="9" t="n"/>
      <c r="B48" s="9" t="n"/>
      <c r="C48" s="10" t="n"/>
      <c r="D48" s="9" t="n"/>
      <c r="E48" s="11">
        <f>IF(OR(C48="",D48=""),"",C48+D48)</f>
        <v/>
      </c>
      <c r="F48" s="12" t="n"/>
      <c r="G48" s="12" t="n"/>
      <c r="H48" s="12" t="n"/>
      <c r="I48" s="13">
        <f>IF(F48="","",F48-N(G48)-N(H48))</f>
        <v/>
      </c>
      <c r="J48" s="14">
        <f>IF(F48="","",IF(I48&lt;=0,"Paid",IF(N(G48)&gt;0,"Part paid","Unpaid")))</f>
        <v/>
      </c>
      <c r="K48" s="14">
        <f>IF(OR(F48="",C48=""),"",IF(I48&lt;=0,"",$B$4-C48))</f>
        <v/>
      </c>
      <c r="L48" s="14">
        <f>IF(OR(K48="",E48=""),"",MAX(0,$B$4-E48))</f>
        <v/>
      </c>
      <c r="M48" s="14">
        <f>IF(L48="","",IF(L48&lt;=30,"0-30 days",IF(L48&lt;=60,"31-60 days",IF(L48&lt;=90,"61-90 days","90+ days"))))</f>
        <v/>
      </c>
    </row>
    <row r="49">
      <c r="A49" s="9" t="n"/>
      <c r="B49" s="9" t="n"/>
      <c r="C49" s="10" t="n"/>
      <c r="D49" s="9" t="n"/>
      <c r="E49" s="11">
        <f>IF(OR(C49="",D49=""),"",C49+D49)</f>
        <v/>
      </c>
      <c r="F49" s="12" t="n"/>
      <c r="G49" s="12" t="n"/>
      <c r="H49" s="12" t="n"/>
      <c r="I49" s="13">
        <f>IF(F49="","",F49-N(G49)-N(H49))</f>
        <v/>
      </c>
      <c r="J49" s="14">
        <f>IF(F49="","",IF(I49&lt;=0,"Paid",IF(N(G49)&gt;0,"Part paid","Unpaid")))</f>
        <v/>
      </c>
      <c r="K49" s="14">
        <f>IF(OR(F49="",C49=""),"",IF(I49&lt;=0,"",$B$4-C49))</f>
        <v/>
      </c>
      <c r="L49" s="14">
        <f>IF(OR(K49="",E49=""),"",MAX(0,$B$4-E49))</f>
        <v/>
      </c>
      <c r="M49" s="14">
        <f>IF(L49="","",IF(L49&lt;=30,"0-30 days",IF(L49&lt;=60,"31-60 days",IF(L49&lt;=90,"61-90 days","90+ days"))))</f>
        <v/>
      </c>
    </row>
    <row r="50">
      <c r="A50" s="9" t="n"/>
      <c r="B50" s="9" t="n"/>
      <c r="C50" s="10" t="n"/>
      <c r="D50" s="9" t="n"/>
      <c r="E50" s="11">
        <f>IF(OR(C50="",D50=""),"",C50+D50)</f>
        <v/>
      </c>
      <c r="F50" s="12" t="n"/>
      <c r="G50" s="12" t="n"/>
      <c r="H50" s="12" t="n"/>
      <c r="I50" s="13">
        <f>IF(F50="","",F50-N(G50)-N(H50))</f>
        <v/>
      </c>
      <c r="J50" s="14">
        <f>IF(F50="","",IF(I50&lt;=0,"Paid",IF(N(G50)&gt;0,"Part paid","Unpaid")))</f>
        <v/>
      </c>
      <c r="K50" s="14">
        <f>IF(OR(F50="",C50=""),"",IF(I50&lt;=0,"",$B$4-C50))</f>
        <v/>
      </c>
      <c r="L50" s="14">
        <f>IF(OR(K50="",E50=""),"",MAX(0,$B$4-E50))</f>
        <v/>
      </c>
      <c r="M50" s="14">
        <f>IF(L50="","",IF(L50&lt;=30,"0-30 days",IF(L50&lt;=60,"31-60 days",IF(L50&lt;=90,"61-90 days","90+ days"))))</f>
        <v/>
      </c>
    </row>
    <row r="51">
      <c r="A51" s="9" t="n"/>
      <c r="B51" s="9" t="n"/>
      <c r="C51" s="10" t="n"/>
      <c r="D51" s="9" t="n"/>
      <c r="E51" s="11">
        <f>IF(OR(C51="",D51=""),"",C51+D51)</f>
        <v/>
      </c>
      <c r="F51" s="12" t="n"/>
      <c r="G51" s="12" t="n"/>
      <c r="H51" s="12" t="n"/>
      <c r="I51" s="13">
        <f>IF(F51="","",F51-N(G51)-N(H51))</f>
        <v/>
      </c>
      <c r="J51" s="14">
        <f>IF(F51="","",IF(I51&lt;=0,"Paid",IF(N(G51)&gt;0,"Part paid","Unpaid")))</f>
        <v/>
      </c>
      <c r="K51" s="14">
        <f>IF(OR(F51="",C51=""),"",IF(I51&lt;=0,"",$B$4-C51))</f>
        <v/>
      </c>
      <c r="L51" s="14">
        <f>IF(OR(K51="",E51=""),"",MAX(0,$B$4-E51))</f>
        <v/>
      </c>
      <c r="M51" s="14">
        <f>IF(L51="","",IF(L51&lt;=30,"0-30 days",IF(L51&lt;=60,"31-60 days",IF(L51&lt;=90,"61-90 days","90+ days"))))</f>
        <v/>
      </c>
    </row>
    <row r="52">
      <c r="A52" s="9" t="n"/>
      <c r="B52" s="9" t="n"/>
      <c r="C52" s="10" t="n"/>
      <c r="D52" s="9" t="n"/>
      <c r="E52" s="11">
        <f>IF(OR(C52="",D52=""),"",C52+D52)</f>
        <v/>
      </c>
      <c r="F52" s="12" t="n"/>
      <c r="G52" s="12" t="n"/>
      <c r="H52" s="12" t="n"/>
      <c r="I52" s="13">
        <f>IF(F52="","",F52-N(G52)-N(H52))</f>
        <v/>
      </c>
      <c r="J52" s="14">
        <f>IF(F52="","",IF(I52&lt;=0,"Paid",IF(N(G52)&gt;0,"Part paid","Unpaid")))</f>
        <v/>
      </c>
      <c r="K52" s="14">
        <f>IF(OR(F52="",C52=""),"",IF(I52&lt;=0,"",$B$4-C52))</f>
        <v/>
      </c>
      <c r="L52" s="14">
        <f>IF(OR(K52="",E52=""),"",MAX(0,$B$4-E52))</f>
        <v/>
      </c>
      <c r="M52" s="14">
        <f>IF(L52="","",IF(L52&lt;=30,"0-30 days",IF(L52&lt;=60,"31-60 days",IF(L52&lt;=90,"61-90 days","90+ days"))))</f>
        <v/>
      </c>
    </row>
    <row r="53">
      <c r="A53" s="9" t="n"/>
      <c r="B53" s="9" t="n"/>
      <c r="C53" s="10" t="n"/>
      <c r="D53" s="9" t="n"/>
      <c r="E53" s="11">
        <f>IF(OR(C53="",D53=""),"",C53+D53)</f>
        <v/>
      </c>
      <c r="F53" s="12" t="n"/>
      <c r="G53" s="12" t="n"/>
      <c r="H53" s="12" t="n"/>
      <c r="I53" s="13">
        <f>IF(F53="","",F53-N(G53)-N(H53))</f>
        <v/>
      </c>
      <c r="J53" s="14">
        <f>IF(F53="","",IF(I53&lt;=0,"Paid",IF(N(G53)&gt;0,"Part paid","Unpaid")))</f>
        <v/>
      </c>
      <c r="K53" s="14">
        <f>IF(OR(F53="",C53=""),"",IF(I53&lt;=0,"",$B$4-C53))</f>
        <v/>
      </c>
      <c r="L53" s="14">
        <f>IF(OR(K53="",E53=""),"",MAX(0,$B$4-E53))</f>
        <v/>
      </c>
      <c r="M53" s="14">
        <f>IF(L53="","",IF(L53&lt;=30,"0-30 days",IF(L53&lt;=60,"31-60 days",IF(L53&lt;=90,"61-90 days","90+ days"))))</f>
        <v/>
      </c>
    </row>
    <row r="54">
      <c r="A54" s="9" t="n"/>
      <c r="B54" s="9" t="n"/>
      <c r="C54" s="10" t="n"/>
      <c r="D54" s="9" t="n"/>
      <c r="E54" s="11">
        <f>IF(OR(C54="",D54=""),"",C54+D54)</f>
        <v/>
      </c>
      <c r="F54" s="12" t="n"/>
      <c r="G54" s="12" t="n"/>
      <c r="H54" s="12" t="n"/>
      <c r="I54" s="13">
        <f>IF(F54="","",F54-N(G54)-N(H54))</f>
        <v/>
      </c>
      <c r="J54" s="14">
        <f>IF(F54="","",IF(I54&lt;=0,"Paid",IF(N(G54)&gt;0,"Part paid","Unpaid")))</f>
        <v/>
      </c>
      <c r="K54" s="14">
        <f>IF(OR(F54="",C54=""),"",IF(I54&lt;=0,"",$B$4-C54))</f>
        <v/>
      </c>
      <c r="L54" s="14">
        <f>IF(OR(K54="",E54=""),"",MAX(0,$B$4-E54))</f>
        <v/>
      </c>
      <c r="M54" s="14">
        <f>IF(L54="","",IF(L54&lt;=30,"0-30 days",IF(L54&lt;=60,"31-60 days",IF(L54&lt;=90,"61-90 days","90+ days"))))</f>
        <v/>
      </c>
    </row>
    <row r="55">
      <c r="A55" s="9" t="n"/>
      <c r="B55" s="9" t="n"/>
      <c r="C55" s="10" t="n"/>
      <c r="D55" s="9" t="n"/>
      <c r="E55" s="11">
        <f>IF(OR(C55="",D55=""),"",C55+D55)</f>
        <v/>
      </c>
      <c r="F55" s="12" t="n"/>
      <c r="G55" s="12" t="n"/>
      <c r="H55" s="12" t="n"/>
      <c r="I55" s="13">
        <f>IF(F55="","",F55-N(G55)-N(H55))</f>
        <v/>
      </c>
      <c r="J55" s="14">
        <f>IF(F55="","",IF(I55&lt;=0,"Paid",IF(N(G55)&gt;0,"Part paid","Unpaid")))</f>
        <v/>
      </c>
      <c r="K55" s="14">
        <f>IF(OR(F55="",C55=""),"",IF(I55&lt;=0,"",$B$4-C55))</f>
        <v/>
      </c>
      <c r="L55" s="14">
        <f>IF(OR(K55="",E55=""),"",MAX(0,$B$4-E55))</f>
        <v/>
      </c>
      <c r="M55" s="14">
        <f>IF(L55="","",IF(L55&lt;=30,"0-30 days",IF(L55&lt;=60,"31-60 days",IF(L55&lt;=90,"61-90 days","90+ days"))))</f>
        <v/>
      </c>
    </row>
    <row r="56">
      <c r="A56" s="9" t="n"/>
      <c r="B56" s="9" t="n"/>
      <c r="C56" s="10" t="n"/>
      <c r="D56" s="9" t="n"/>
      <c r="E56" s="11">
        <f>IF(OR(C56="",D56=""),"",C56+D56)</f>
        <v/>
      </c>
      <c r="F56" s="12" t="n"/>
      <c r="G56" s="12" t="n"/>
      <c r="H56" s="12" t="n"/>
      <c r="I56" s="13">
        <f>IF(F56="","",F56-N(G56)-N(H56))</f>
        <v/>
      </c>
      <c r="J56" s="14">
        <f>IF(F56="","",IF(I56&lt;=0,"Paid",IF(N(G56)&gt;0,"Part paid","Unpaid")))</f>
        <v/>
      </c>
      <c r="K56" s="14">
        <f>IF(OR(F56="",C56=""),"",IF(I56&lt;=0,"",$B$4-C56))</f>
        <v/>
      </c>
      <c r="L56" s="14">
        <f>IF(OR(K56="",E56=""),"",MAX(0,$B$4-E56))</f>
        <v/>
      </c>
      <c r="M56" s="14">
        <f>IF(L56="","",IF(L56&lt;=30,"0-30 days",IF(L56&lt;=60,"31-60 days",IF(L56&lt;=90,"61-90 days","90+ days"))))</f>
        <v/>
      </c>
    </row>
    <row r="57">
      <c r="A57" s="9" t="n"/>
      <c r="B57" s="9" t="n"/>
      <c r="C57" s="10" t="n"/>
      <c r="D57" s="9" t="n"/>
      <c r="E57" s="11">
        <f>IF(OR(C57="",D57=""),"",C57+D57)</f>
        <v/>
      </c>
      <c r="F57" s="12" t="n"/>
      <c r="G57" s="12" t="n"/>
      <c r="H57" s="12" t="n"/>
      <c r="I57" s="13">
        <f>IF(F57="","",F57-N(G57)-N(H57))</f>
        <v/>
      </c>
      <c r="J57" s="14">
        <f>IF(F57="","",IF(I57&lt;=0,"Paid",IF(N(G57)&gt;0,"Part paid","Unpaid")))</f>
        <v/>
      </c>
      <c r="K57" s="14">
        <f>IF(OR(F57="",C57=""),"",IF(I57&lt;=0,"",$B$4-C57))</f>
        <v/>
      </c>
      <c r="L57" s="14">
        <f>IF(OR(K57="",E57=""),"",MAX(0,$B$4-E57))</f>
        <v/>
      </c>
      <c r="M57" s="14">
        <f>IF(L57="","",IF(L57&lt;=30,"0-30 days",IF(L57&lt;=60,"31-60 days",IF(L57&lt;=90,"61-90 days","90+ days"))))</f>
        <v/>
      </c>
    </row>
    <row r="58">
      <c r="A58" s="9" t="n"/>
      <c r="B58" s="9" t="n"/>
      <c r="C58" s="10" t="n"/>
      <c r="D58" s="9" t="n"/>
      <c r="E58" s="11">
        <f>IF(OR(C58="",D58=""),"",C58+D58)</f>
        <v/>
      </c>
      <c r="F58" s="12" t="n"/>
      <c r="G58" s="12" t="n"/>
      <c r="H58" s="12" t="n"/>
      <c r="I58" s="13">
        <f>IF(F58="","",F58-N(G58)-N(H58))</f>
        <v/>
      </c>
      <c r="J58" s="14">
        <f>IF(F58="","",IF(I58&lt;=0,"Paid",IF(N(G58)&gt;0,"Part paid","Unpaid")))</f>
        <v/>
      </c>
      <c r="K58" s="14">
        <f>IF(OR(F58="",C58=""),"",IF(I58&lt;=0,"",$B$4-C58))</f>
        <v/>
      </c>
      <c r="L58" s="14">
        <f>IF(OR(K58="",E58=""),"",MAX(0,$B$4-E58))</f>
        <v/>
      </c>
      <c r="M58" s="14">
        <f>IF(L58="","",IF(L58&lt;=30,"0-30 days",IF(L58&lt;=60,"31-60 days",IF(L58&lt;=90,"61-90 days","90+ days"))))</f>
        <v/>
      </c>
    </row>
    <row r="59">
      <c r="A59" s="9" t="n"/>
      <c r="B59" s="9" t="n"/>
      <c r="C59" s="10" t="n"/>
      <c r="D59" s="9" t="n"/>
      <c r="E59" s="11">
        <f>IF(OR(C59="",D59=""),"",C59+D59)</f>
        <v/>
      </c>
      <c r="F59" s="12" t="n"/>
      <c r="G59" s="12" t="n"/>
      <c r="H59" s="12" t="n"/>
      <c r="I59" s="13">
        <f>IF(F59="","",F59-N(G59)-N(H59))</f>
        <v/>
      </c>
      <c r="J59" s="14">
        <f>IF(F59="","",IF(I59&lt;=0,"Paid",IF(N(G59)&gt;0,"Part paid","Unpaid")))</f>
        <v/>
      </c>
      <c r="K59" s="14">
        <f>IF(OR(F59="",C59=""),"",IF(I59&lt;=0,"",$B$4-C59))</f>
        <v/>
      </c>
      <c r="L59" s="14">
        <f>IF(OR(K59="",E59=""),"",MAX(0,$B$4-E59))</f>
        <v/>
      </c>
      <c r="M59" s="14">
        <f>IF(L59="","",IF(L59&lt;=30,"0-30 days",IF(L59&lt;=60,"31-60 days",IF(L59&lt;=90,"61-90 days","90+ days"))))</f>
        <v/>
      </c>
    </row>
    <row r="60">
      <c r="A60" s="9" t="n"/>
      <c r="B60" s="9" t="n"/>
      <c r="C60" s="10" t="n"/>
      <c r="D60" s="9" t="n"/>
      <c r="E60" s="11">
        <f>IF(OR(C60="",D60=""),"",C60+D60)</f>
        <v/>
      </c>
      <c r="F60" s="12" t="n"/>
      <c r="G60" s="12" t="n"/>
      <c r="H60" s="12" t="n"/>
      <c r="I60" s="13">
        <f>IF(F60="","",F60-N(G60)-N(H60))</f>
        <v/>
      </c>
      <c r="J60" s="14">
        <f>IF(F60="","",IF(I60&lt;=0,"Paid",IF(N(G60)&gt;0,"Part paid","Unpaid")))</f>
        <v/>
      </c>
      <c r="K60" s="14">
        <f>IF(OR(F60="",C60=""),"",IF(I60&lt;=0,"",$B$4-C60))</f>
        <v/>
      </c>
      <c r="L60" s="14">
        <f>IF(OR(K60="",E60=""),"",MAX(0,$B$4-E60))</f>
        <v/>
      </c>
      <c r="M60" s="14">
        <f>IF(L60="","",IF(L60&lt;=30,"0-30 days",IF(L60&lt;=60,"31-60 days",IF(L60&lt;=90,"61-90 days","90+ days"))))</f>
        <v/>
      </c>
    </row>
    <row r="61">
      <c r="A61" s="9" t="n"/>
      <c r="B61" s="9" t="n"/>
      <c r="C61" s="10" t="n"/>
      <c r="D61" s="9" t="n"/>
      <c r="E61" s="11">
        <f>IF(OR(C61="",D61=""),"",C61+D61)</f>
        <v/>
      </c>
      <c r="F61" s="12" t="n"/>
      <c r="G61" s="12" t="n"/>
      <c r="H61" s="12" t="n"/>
      <c r="I61" s="13">
        <f>IF(F61="","",F61-N(G61)-N(H61))</f>
        <v/>
      </c>
      <c r="J61" s="14">
        <f>IF(F61="","",IF(I61&lt;=0,"Paid",IF(N(G61)&gt;0,"Part paid","Unpaid")))</f>
        <v/>
      </c>
      <c r="K61" s="14">
        <f>IF(OR(F61="",C61=""),"",IF(I61&lt;=0,"",$B$4-C61))</f>
        <v/>
      </c>
      <c r="L61" s="14">
        <f>IF(OR(K61="",E61=""),"",MAX(0,$B$4-E61))</f>
        <v/>
      </c>
      <c r="M61" s="14">
        <f>IF(L61="","",IF(L61&lt;=30,"0-30 days",IF(L61&lt;=60,"31-60 days",IF(L61&lt;=90,"61-90 days","90+ days"))))</f>
        <v/>
      </c>
    </row>
    <row r="62">
      <c r="A62" s="9" t="n"/>
      <c r="B62" s="9" t="n"/>
      <c r="C62" s="10" t="n"/>
      <c r="D62" s="9" t="n"/>
      <c r="E62" s="11">
        <f>IF(OR(C62="",D62=""),"",C62+D62)</f>
        <v/>
      </c>
      <c r="F62" s="12" t="n"/>
      <c r="G62" s="12" t="n"/>
      <c r="H62" s="12" t="n"/>
      <c r="I62" s="13">
        <f>IF(F62="","",F62-N(G62)-N(H62))</f>
        <v/>
      </c>
      <c r="J62" s="14">
        <f>IF(F62="","",IF(I62&lt;=0,"Paid",IF(N(G62)&gt;0,"Part paid","Unpaid")))</f>
        <v/>
      </c>
      <c r="K62" s="14">
        <f>IF(OR(F62="",C62=""),"",IF(I62&lt;=0,"",$B$4-C62))</f>
        <v/>
      </c>
      <c r="L62" s="14">
        <f>IF(OR(K62="",E62=""),"",MAX(0,$B$4-E62))</f>
        <v/>
      </c>
      <c r="M62" s="14">
        <f>IF(L62="","",IF(L62&lt;=30,"0-30 days",IF(L62&lt;=60,"31-60 days",IF(L62&lt;=90,"61-90 days","90+ days"))))</f>
        <v/>
      </c>
    </row>
    <row r="63">
      <c r="A63" s="9" t="n"/>
      <c r="B63" s="9" t="n"/>
      <c r="C63" s="10" t="n"/>
      <c r="D63" s="9" t="n"/>
      <c r="E63" s="11">
        <f>IF(OR(C63="",D63=""),"",C63+D63)</f>
        <v/>
      </c>
      <c r="F63" s="12" t="n"/>
      <c r="G63" s="12" t="n"/>
      <c r="H63" s="12" t="n"/>
      <c r="I63" s="13">
        <f>IF(F63="","",F63-N(G63)-N(H63))</f>
        <v/>
      </c>
      <c r="J63" s="14">
        <f>IF(F63="","",IF(I63&lt;=0,"Paid",IF(N(G63)&gt;0,"Part paid","Unpaid")))</f>
        <v/>
      </c>
      <c r="K63" s="14">
        <f>IF(OR(F63="",C63=""),"",IF(I63&lt;=0,"",$B$4-C63))</f>
        <v/>
      </c>
      <c r="L63" s="14">
        <f>IF(OR(K63="",E63=""),"",MAX(0,$B$4-E63))</f>
        <v/>
      </c>
      <c r="M63" s="14">
        <f>IF(L63="","",IF(L63&lt;=30,"0-30 days",IF(L63&lt;=60,"31-60 days",IF(L63&lt;=90,"61-90 days","90+ days"))))</f>
        <v/>
      </c>
    </row>
    <row r="64">
      <c r="A64" s="9" t="n"/>
      <c r="B64" s="9" t="n"/>
      <c r="C64" s="10" t="n"/>
      <c r="D64" s="9" t="n"/>
      <c r="E64" s="11">
        <f>IF(OR(C64="",D64=""),"",C64+D64)</f>
        <v/>
      </c>
      <c r="F64" s="12" t="n"/>
      <c r="G64" s="12" t="n"/>
      <c r="H64" s="12" t="n"/>
      <c r="I64" s="13">
        <f>IF(F64="","",F64-N(G64)-N(H64))</f>
        <v/>
      </c>
      <c r="J64" s="14">
        <f>IF(F64="","",IF(I64&lt;=0,"Paid",IF(N(G64)&gt;0,"Part paid","Unpaid")))</f>
        <v/>
      </c>
      <c r="K64" s="14">
        <f>IF(OR(F64="",C64=""),"",IF(I64&lt;=0,"",$B$4-C64))</f>
        <v/>
      </c>
      <c r="L64" s="14">
        <f>IF(OR(K64="",E64=""),"",MAX(0,$B$4-E64))</f>
        <v/>
      </c>
      <c r="M64" s="14">
        <f>IF(L64="","",IF(L64&lt;=30,"0-30 days",IF(L64&lt;=60,"31-60 days",IF(L64&lt;=90,"61-90 days","90+ days"))))</f>
        <v/>
      </c>
    </row>
    <row r="65">
      <c r="A65" s="9" t="n"/>
      <c r="B65" s="9" t="n"/>
      <c r="C65" s="10" t="n"/>
      <c r="D65" s="9" t="n"/>
      <c r="E65" s="11">
        <f>IF(OR(C65="",D65=""),"",C65+D65)</f>
        <v/>
      </c>
      <c r="F65" s="12" t="n"/>
      <c r="G65" s="12" t="n"/>
      <c r="H65" s="12" t="n"/>
      <c r="I65" s="13">
        <f>IF(F65="","",F65-N(G65)-N(H65))</f>
        <v/>
      </c>
      <c r="J65" s="14">
        <f>IF(F65="","",IF(I65&lt;=0,"Paid",IF(N(G65)&gt;0,"Part paid","Unpaid")))</f>
        <v/>
      </c>
      <c r="K65" s="14">
        <f>IF(OR(F65="",C65=""),"",IF(I65&lt;=0,"",$B$4-C65))</f>
        <v/>
      </c>
      <c r="L65" s="14">
        <f>IF(OR(K65="",E65=""),"",MAX(0,$B$4-E65))</f>
        <v/>
      </c>
      <c r="M65" s="14">
        <f>IF(L65="","",IF(L65&lt;=30,"0-30 days",IF(L65&lt;=60,"31-60 days",IF(L65&lt;=90,"61-90 days","90+ days"))))</f>
        <v/>
      </c>
    </row>
    <row r="66">
      <c r="A66" s="9" t="n"/>
      <c r="B66" s="9" t="n"/>
      <c r="C66" s="10" t="n"/>
      <c r="D66" s="9" t="n"/>
      <c r="E66" s="11">
        <f>IF(OR(C66="",D66=""),"",C66+D66)</f>
        <v/>
      </c>
      <c r="F66" s="12" t="n"/>
      <c r="G66" s="12" t="n"/>
      <c r="H66" s="12" t="n"/>
      <c r="I66" s="13">
        <f>IF(F66="","",F66-N(G66)-N(H66))</f>
        <v/>
      </c>
      <c r="J66" s="14">
        <f>IF(F66="","",IF(I66&lt;=0,"Paid",IF(N(G66)&gt;0,"Part paid","Unpaid")))</f>
        <v/>
      </c>
      <c r="K66" s="14">
        <f>IF(OR(F66="",C66=""),"",IF(I66&lt;=0,"",$B$4-C66))</f>
        <v/>
      </c>
      <c r="L66" s="14">
        <f>IF(OR(K66="",E66=""),"",MAX(0,$B$4-E66))</f>
        <v/>
      </c>
      <c r="M66" s="14">
        <f>IF(L66="","",IF(L66&lt;=30,"0-30 days",IF(L66&lt;=60,"31-60 days",IF(L66&lt;=90,"61-90 days","90+ days"))))</f>
        <v/>
      </c>
    </row>
    <row r="67">
      <c r="A67" s="18" t="inlineStr">
        <is>
          <t>TOTAL</t>
        </is>
      </c>
      <c r="B67" s="18" t="n"/>
      <c r="C67" s="18" t="n"/>
      <c r="D67" s="18" t="n"/>
      <c r="E67" s="18" t="n"/>
      <c r="F67" s="19">
        <f>SUM(F7:F66)</f>
        <v/>
      </c>
      <c r="G67" s="19">
        <f>SUM(G7:G66)</f>
        <v/>
      </c>
      <c r="H67" s="19">
        <f>SUM(H7:H66)</f>
        <v/>
      </c>
      <c r="I67" s="19">
        <f>SUM(I7:I66)</f>
        <v/>
      </c>
      <c r="J67" s="18" t="n"/>
      <c r="K67" s="18" t="n"/>
      <c r="L67" s="18" t="n"/>
      <c r="M67" s="18" t="n"/>
    </row>
    <row r="69">
      <c r="A69" s="20" t="inlineStr">
        <is>
          <t>Free register from Niagawan - niagawan.com/accounts-receivable/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7" customWidth="1" min="2" max="2"/>
    <col width="19" customWidth="1" min="3" max="3"/>
    <col width="20" customWidth="1" min="4" max="4"/>
    <col width="16" customWidth="1" min="5" max="5"/>
    <col width="17" customWidth="1" min="6" max="6"/>
  </cols>
  <sheetData>
    <row r="1">
      <c r="A1" s="1" t="inlineStr">
        <is>
          <t>MONTHLY CHECK - is the list still right?</t>
        </is>
      </c>
    </row>
    <row r="2">
      <c r="A2" s="2" t="inlineStr">
        <is>
          <t>Once a month, for the whole business or one customer: owed at start + new credit sales - payments received - credit notes = owed at end. Type the first month's start; later months carry over.</t>
        </is>
      </c>
    </row>
    <row r="5" ht="32" customHeight="1">
      <c r="A5" s="6" t="inlineStr">
        <is>
          <t>Month</t>
        </is>
      </c>
      <c r="B5" s="6" t="inlineStr">
        <is>
          <t>Owed at start (RM)</t>
        </is>
      </c>
      <c r="C5" s="6" t="inlineStr">
        <is>
          <t>New credit sales (RM)</t>
        </is>
      </c>
      <c r="D5" s="6" t="inlineStr">
        <is>
          <t>Payments received (RM)</t>
        </is>
      </c>
      <c r="E5" s="6" t="inlineStr">
        <is>
          <t>Credit notes (RM)</t>
        </is>
      </c>
      <c r="F5" s="6" t="inlineStr">
        <is>
          <t>Owed at end (RM)</t>
        </is>
      </c>
    </row>
    <row r="6">
      <c r="A6" s="9" t="n"/>
      <c r="B6" s="12" t="n"/>
      <c r="C6" s="12" t="n"/>
      <c r="D6" s="12" t="n"/>
      <c r="E6" s="12" t="n"/>
      <c r="F6" s="13">
        <f>IF(A6="","",N(B6)+N(C6)-N(D6)-N(E6))</f>
        <v/>
      </c>
    </row>
    <row r="7">
      <c r="A7" s="9" t="n"/>
      <c r="B7" s="21">
        <f>IF(OR(A7="",F6=""),"",F6)</f>
        <v/>
      </c>
      <c r="C7" s="12" t="n"/>
      <c r="D7" s="12" t="n"/>
      <c r="E7" s="12" t="n"/>
      <c r="F7" s="13">
        <f>IF(A7="","",N(B7)+N(C7)-N(D7)-N(E7))</f>
        <v/>
      </c>
    </row>
    <row r="8">
      <c r="A8" s="9" t="n"/>
      <c r="B8" s="21">
        <f>IF(OR(A8="",F7=""),"",F7)</f>
        <v/>
      </c>
      <c r="C8" s="12" t="n"/>
      <c r="D8" s="12" t="n"/>
      <c r="E8" s="12" t="n"/>
      <c r="F8" s="13">
        <f>IF(A8="","",N(B8)+N(C8)-N(D8)-N(E8))</f>
        <v/>
      </c>
    </row>
    <row r="9">
      <c r="A9" s="9" t="n"/>
      <c r="B9" s="21">
        <f>IF(OR(A9="",F8=""),"",F8)</f>
        <v/>
      </c>
      <c r="C9" s="12" t="n"/>
      <c r="D9" s="12" t="n"/>
      <c r="E9" s="12" t="n"/>
      <c r="F9" s="13">
        <f>IF(A9="","",N(B9)+N(C9)-N(D9)-N(E9))</f>
        <v/>
      </c>
    </row>
    <row r="10">
      <c r="A10" s="9" t="n"/>
      <c r="B10" s="21">
        <f>IF(OR(A10="",F9=""),"",F9)</f>
        <v/>
      </c>
      <c r="C10" s="12" t="n"/>
      <c r="D10" s="12" t="n"/>
      <c r="E10" s="12" t="n"/>
      <c r="F10" s="13">
        <f>IF(A10="","",N(B10)+N(C10)-N(D10)-N(E10))</f>
        <v/>
      </c>
    </row>
    <row r="11">
      <c r="A11" s="9" t="n"/>
      <c r="B11" s="21">
        <f>IF(OR(A11="",F10=""),"",F10)</f>
        <v/>
      </c>
      <c r="C11" s="12" t="n"/>
      <c r="D11" s="12" t="n"/>
      <c r="E11" s="12" t="n"/>
      <c r="F11" s="13">
        <f>IF(A11="","",N(B11)+N(C11)-N(D11)-N(E11))</f>
        <v/>
      </c>
    </row>
    <row r="12">
      <c r="A12" s="9" t="n"/>
      <c r="B12" s="21">
        <f>IF(OR(A12="",F11=""),"",F11)</f>
        <v/>
      </c>
      <c r="C12" s="12" t="n"/>
      <c r="D12" s="12" t="n"/>
      <c r="E12" s="12" t="n"/>
      <c r="F12" s="13">
        <f>IF(A12="","",N(B12)+N(C12)-N(D12)-N(E12))</f>
        <v/>
      </c>
    </row>
    <row r="13">
      <c r="A13" s="9" t="n"/>
      <c r="B13" s="21">
        <f>IF(OR(A13="",F12=""),"",F12)</f>
        <v/>
      </c>
      <c r="C13" s="12" t="n"/>
      <c r="D13" s="12" t="n"/>
      <c r="E13" s="12" t="n"/>
      <c r="F13" s="13">
        <f>IF(A13="","",N(B13)+N(C13)-N(D13)-N(E13))</f>
        <v/>
      </c>
    </row>
    <row r="14">
      <c r="A14" s="9" t="n"/>
      <c r="B14" s="21">
        <f>IF(OR(A14="",F13=""),"",F13)</f>
        <v/>
      </c>
      <c r="C14" s="12" t="n"/>
      <c r="D14" s="12" t="n"/>
      <c r="E14" s="12" t="n"/>
      <c r="F14" s="13">
        <f>IF(A14="","",N(B14)+N(C14)-N(D14)-N(E14))</f>
        <v/>
      </c>
    </row>
    <row r="15">
      <c r="A15" s="9" t="n"/>
      <c r="B15" s="21">
        <f>IF(OR(A15="",F14=""),"",F14)</f>
        <v/>
      </c>
      <c r="C15" s="12" t="n"/>
      <c r="D15" s="12" t="n"/>
      <c r="E15" s="12" t="n"/>
      <c r="F15" s="13">
        <f>IF(A15="","",N(B15)+N(C15)-N(D15)-N(E15))</f>
        <v/>
      </c>
    </row>
    <row r="16">
      <c r="A16" s="9" t="n"/>
      <c r="B16" s="21">
        <f>IF(OR(A16="",F15=""),"",F15)</f>
        <v/>
      </c>
      <c r="C16" s="12" t="n"/>
      <c r="D16" s="12" t="n"/>
      <c r="E16" s="12" t="n"/>
      <c r="F16" s="13">
        <f>IF(A16="","",N(B16)+N(C16)-N(D16)-N(E16))</f>
        <v/>
      </c>
    </row>
    <row r="17">
      <c r="A17" s="9" t="n"/>
      <c r="B17" s="21">
        <f>IF(OR(A17="",F16=""),"",F16)</f>
        <v/>
      </c>
      <c r="C17" s="12" t="n"/>
      <c r="D17" s="12" t="n"/>
      <c r="E17" s="12" t="n"/>
      <c r="F17" s="13">
        <f>IF(A17="","",N(B17)+N(C17)-N(D17)-N(E17))</f>
        <v/>
      </c>
    </row>
    <row r="19">
      <c r="A19" s="5" t="inlineStr">
        <is>
          <t>Owed at end should match the 'Balance still owed' total on the register for the same date. If it doesn't, a payment or credit note is missing from one of them.</t>
        </is>
      </c>
    </row>
    <row r="21">
      <c r="A21" s="20" t="inlineStr">
        <is>
          <t>Free register from Niagawan - niagawan.com/accounts-receivable/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36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4" customWidth="1" min="2" max="2"/>
    <col width="13" customWidth="1" min="3" max="3"/>
    <col width="11" customWidth="1" min="4" max="4"/>
    <col width="13" customWidth="1" min="5" max="5"/>
    <col width="15" customWidth="1" min="6" max="6"/>
    <col width="15" customWidth="1" min="7" max="7"/>
    <col width="14" customWidth="1" min="8" max="8"/>
    <col width="16" customWidth="1" min="9" max="9"/>
    <col width="11" customWidth="1" min="10" max="10"/>
    <col width="13" customWidth="1" min="11" max="11"/>
    <col width="12" customWidth="1" min="12" max="12"/>
    <col width="12" customWidth="1" min="13" max="13"/>
    <col width="30" customWidth="1" min="15" max="15"/>
    <col width="16" customWidth="1" min="16" max="16"/>
  </cols>
  <sheetData>
    <row r="1">
      <c r="A1" s="1" t="inlineStr">
        <is>
          <t>WORKED EXAMPLE - who owes a small supplier at month-end</t>
        </is>
      </c>
    </row>
    <row r="2">
      <c r="A2" s="2" t="inlineStr">
        <is>
          <t>The example from niagawan.com/accounts-receivable/. The business and customers are made up. 8 invoices still open (RM17,325) plus one invoice that was paid off in July-August.</t>
        </is>
      </c>
    </row>
    <row r="4">
      <c r="A4" s="3" t="inlineStr">
        <is>
          <t>As at date:</t>
        </is>
      </c>
      <c r="B4" s="4">
        <f>DATE(2026,9,30)</f>
        <v/>
      </c>
      <c r="C4" s="5" t="inlineStr">
        <is>
          <t>Month-end date for this example.</t>
        </is>
      </c>
    </row>
    <row r="6" ht="32" customHeight="1">
      <c r="A6" s="6" t="inlineStr">
        <is>
          <t>Invoice no.</t>
        </is>
      </c>
      <c r="B6" s="6" t="inlineStr">
        <is>
          <t>Customer</t>
        </is>
      </c>
      <c r="C6" s="6" t="inlineStr">
        <is>
          <t>Invoice date</t>
        </is>
      </c>
      <c r="D6" s="6" t="inlineStr">
        <is>
          <t>Terms (days)</t>
        </is>
      </c>
      <c r="E6" s="6" t="inlineStr">
        <is>
          <t>Due date</t>
        </is>
      </c>
      <c r="F6" s="6" t="inlineStr">
        <is>
          <t>Invoice amount (RM)</t>
        </is>
      </c>
      <c r="G6" s="6" t="inlineStr">
        <is>
          <t>Paid to date (RM)</t>
        </is>
      </c>
      <c r="H6" s="6" t="inlineStr">
        <is>
          <t>Credit notes (RM)</t>
        </is>
      </c>
      <c r="I6" s="6" t="inlineStr">
        <is>
          <t>Balance still owed (RM)</t>
        </is>
      </c>
      <c r="J6" s="6" t="inlineStr">
        <is>
          <t>Status</t>
        </is>
      </c>
      <c r="K6" s="6" t="inlineStr">
        <is>
          <t>Days outstanding</t>
        </is>
      </c>
      <c r="L6" s="6" t="inlineStr">
        <is>
          <t>Days overdue</t>
        </is>
      </c>
      <c r="M6" s="6" t="inlineStr">
        <is>
          <t>Age</t>
        </is>
      </c>
      <c r="O6" s="7" t="inlineStr">
        <is>
          <t>SUMMARY (30/09/2026)</t>
        </is>
      </c>
      <c r="P6" s="8" t="n"/>
    </row>
    <row r="7">
      <c r="A7" s="9" t="inlineStr">
        <is>
          <t>INV-0912</t>
        </is>
      </c>
      <c r="B7" s="9" t="inlineStr">
        <is>
          <t>Pasaraya Mini Tunas</t>
        </is>
      </c>
      <c r="C7" s="10">
        <f>DATE(2026,4,2)</f>
        <v/>
      </c>
      <c r="D7" s="9" t="n">
        <v>30</v>
      </c>
      <c r="E7" s="11">
        <f>IF(OR(C7="",D7=""),"",C7+D7)</f>
        <v/>
      </c>
      <c r="F7" s="12" t="n">
        <v>2740</v>
      </c>
      <c r="G7" s="12" t="n"/>
      <c r="H7" s="12" t="n"/>
      <c r="I7" s="13">
        <f>IF(F7="","",F7-N(G7)-N(H7))</f>
        <v/>
      </c>
      <c r="J7" s="14">
        <f>IF(F7="","",IF(I7&lt;=0,"Paid",IF(N(G7)&gt;0,"Part paid","Unpaid")))</f>
        <v/>
      </c>
      <c r="K7" s="14">
        <f>IF(OR(F7="",C7=""),"",IF(I7&lt;=0,"",$B$4-C7))</f>
        <v/>
      </c>
      <c r="L7" s="14">
        <f>IF(OR(K7="",E7=""),"",MAX(0,$B$4-E7))</f>
        <v/>
      </c>
      <c r="M7" s="14">
        <f>IF(L7="","",IF(L7&lt;=30,"0-30 days",IF(L7&lt;=60,"31-60 days",IF(L7&lt;=90,"61-90 days","90+ days"))))</f>
        <v/>
      </c>
      <c r="O7" s="15" t="inlineStr">
        <is>
          <t>Total still owed (RM)</t>
        </is>
      </c>
      <c r="P7" s="13">
        <f>SUM($I$7:$I$15)</f>
        <v/>
      </c>
    </row>
    <row r="8">
      <c r="A8" s="9" t="inlineStr">
        <is>
          <t>INV-0955</t>
        </is>
      </c>
      <c r="B8" s="9" t="inlineStr">
        <is>
          <t>Bengkel Motor Hafiz</t>
        </is>
      </c>
      <c r="C8" s="10">
        <f>DATE(2026,5,11)</f>
        <v/>
      </c>
      <c r="D8" s="9" t="n">
        <v>30</v>
      </c>
      <c r="E8" s="11">
        <f>IF(OR(C8="",D8=""),"",C8+D8)</f>
        <v/>
      </c>
      <c r="F8" s="12" t="n">
        <v>3260</v>
      </c>
      <c r="G8" s="12" t="n"/>
      <c r="H8" s="12" t="n"/>
      <c r="I8" s="13">
        <f>IF(F8="","",F8-N(G8)-N(H8))</f>
        <v/>
      </c>
      <c r="J8" s="14">
        <f>IF(F8="","",IF(I8&lt;=0,"Paid",IF(N(G8)&gt;0,"Part paid","Unpaid")))</f>
        <v/>
      </c>
      <c r="K8" s="14">
        <f>IF(OR(F8="",C8=""),"",IF(I8&lt;=0,"",$B$4-C8))</f>
        <v/>
      </c>
      <c r="L8" s="14">
        <f>IF(OR(K8="",E8=""),"",MAX(0,$B$4-E8))</f>
        <v/>
      </c>
      <c r="M8" s="14">
        <f>IF(L8="","",IF(L8&lt;=30,"0-30 days",IF(L8&lt;=60,"31-60 days",IF(L8&lt;=90,"61-90 days","90+ days"))))</f>
        <v/>
      </c>
      <c r="O8" s="14" t="inlineStr">
        <is>
          <t>Invoices not fully paid</t>
        </is>
      </c>
      <c r="P8" s="16">
        <f>COUNTIF($J$7:$J$15,"Unpaid")+COUNTIF($J$7:$J$15,"Part paid")</f>
        <v/>
      </c>
    </row>
    <row r="9">
      <c r="A9" s="9" t="inlineStr">
        <is>
          <t>INV-0981</t>
        </is>
      </c>
      <c r="B9" s="9" t="inlineStr">
        <is>
          <t>Restoran Sri Melur</t>
        </is>
      </c>
      <c r="C9" s="10">
        <f>DATE(2026,6,5)</f>
        <v/>
      </c>
      <c r="D9" s="9" t="n">
        <v>30</v>
      </c>
      <c r="E9" s="11">
        <f>IF(OR(C9="",D9=""),"",C9+D9)</f>
        <v/>
      </c>
      <c r="F9" s="12" t="n">
        <v>1875</v>
      </c>
      <c r="G9" s="12" t="n"/>
      <c r="H9" s="12" t="n"/>
      <c r="I9" s="13">
        <f>IF(F9="","",F9-N(G9)-N(H9))</f>
        <v/>
      </c>
      <c r="J9" s="14">
        <f>IF(F9="","",IF(I9&lt;=0,"Paid",IF(N(G9)&gt;0,"Part paid","Unpaid")))</f>
        <v/>
      </c>
      <c r="K9" s="14">
        <f>IF(OR(F9="",C9=""),"",IF(I9&lt;=0,"",$B$4-C9))</f>
        <v/>
      </c>
      <c r="L9" s="14">
        <f>IF(OR(K9="",E9=""),"",MAX(0,$B$4-E9))</f>
        <v/>
      </c>
      <c r="M9" s="14">
        <f>IF(L9="","",IF(L9&lt;=30,"0-30 days",IF(L9&lt;=60,"31-60 days",IF(L9&lt;=90,"61-90 days","90+ days"))))</f>
        <v/>
      </c>
      <c r="O9" s="14" t="inlineStr">
        <is>
          <t>Of which part paid</t>
        </is>
      </c>
      <c r="P9" s="16">
        <f>COUNTIF($J$7:$J$15,"Part paid")</f>
        <v/>
      </c>
    </row>
    <row r="10">
      <c r="A10" s="9" t="inlineStr">
        <is>
          <t>INV-0990</t>
        </is>
      </c>
      <c r="B10" s="9" t="inlineStr">
        <is>
          <t>Kedai Runcit Delima</t>
        </is>
      </c>
      <c r="C10" s="10">
        <f>DATE(2026,6,10)</f>
        <v/>
      </c>
      <c r="D10" s="9" t="n">
        <v>30</v>
      </c>
      <c r="E10" s="11">
        <f>IF(OR(C10="",D10=""),"",C10+D10)</f>
        <v/>
      </c>
      <c r="F10" s="12" t="n">
        <v>1800</v>
      </c>
      <c r="G10" s="12" t="n">
        <v>1680</v>
      </c>
      <c r="H10" s="12" t="n">
        <v>120</v>
      </c>
      <c r="I10" s="13">
        <f>IF(F10="","",F10-N(G10)-N(H10))</f>
        <v/>
      </c>
      <c r="J10" s="14">
        <f>IF(F10="","",IF(I10&lt;=0,"Paid",IF(N(G10)&gt;0,"Part paid","Unpaid")))</f>
        <v/>
      </c>
      <c r="K10" s="14">
        <f>IF(OR(F10="",C10=""),"",IF(I10&lt;=0,"",$B$4-C10))</f>
        <v/>
      </c>
      <c r="L10" s="14">
        <f>IF(OR(K10="",E10=""),"",MAX(0,$B$4-E10))</f>
        <v/>
      </c>
      <c r="M10" s="14">
        <f>IF(L10="","",IF(L10&lt;=30,"0-30 days",IF(L10&lt;=60,"31-60 days",IF(L10&lt;=90,"61-90 days","90+ days"))))</f>
        <v/>
      </c>
      <c r="O10" s="14" t="inlineStr">
        <is>
          <t>Owed, 0-30 days overdue (RM)</t>
        </is>
      </c>
      <c r="P10" s="17">
        <f>SUMIFS($I$7:$I$15,$M$7:$M$15,"0-30 days")</f>
        <v/>
      </c>
    </row>
    <row r="11">
      <c r="A11" s="9" t="inlineStr">
        <is>
          <t>INV-0998</t>
        </is>
      </c>
      <c r="B11" s="9" t="inlineStr">
        <is>
          <t>Salon Aisyah</t>
        </is>
      </c>
      <c r="C11" s="10">
        <f>DATE(2026,6,22)</f>
        <v/>
      </c>
      <c r="D11" s="9" t="n">
        <v>14</v>
      </c>
      <c r="E11" s="11">
        <f>IF(OR(C11="",D11=""),"",C11+D11)</f>
        <v/>
      </c>
      <c r="F11" s="12" t="n">
        <v>540</v>
      </c>
      <c r="G11" s="12" t="n"/>
      <c r="H11" s="12" t="n"/>
      <c r="I11" s="13">
        <f>IF(F11="","",F11-N(G11)-N(H11))</f>
        <v/>
      </c>
      <c r="J11" s="14">
        <f>IF(F11="","",IF(I11&lt;=0,"Paid",IF(N(G11)&gt;0,"Part paid","Unpaid")))</f>
        <v/>
      </c>
      <c r="K11" s="14">
        <f>IF(OR(F11="",C11=""),"",IF(I11&lt;=0,"",$B$4-C11))</f>
        <v/>
      </c>
      <c r="L11" s="14">
        <f>IF(OR(K11="",E11=""),"",MAX(0,$B$4-E11))</f>
        <v/>
      </c>
      <c r="M11" s="14">
        <f>IF(L11="","",IF(L11&lt;=30,"0-30 days",IF(L11&lt;=60,"31-60 days",IF(L11&lt;=90,"61-90 days","90+ days"))))</f>
        <v/>
      </c>
      <c r="O11" s="14" t="inlineStr">
        <is>
          <t>Owed, 31-60 days overdue (RM)</t>
        </is>
      </c>
      <c r="P11" s="17">
        <f>SUMIFS($I$7:$I$15,$M$7:$M$15,"31-60 days")</f>
        <v/>
      </c>
    </row>
    <row r="12">
      <c r="A12" s="9" t="inlineStr">
        <is>
          <t>INV-1015</t>
        </is>
      </c>
      <c r="B12" s="9" t="inlineStr">
        <is>
          <t>Hardware Sejahtera</t>
        </is>
      </c>
      <c r="C12" s="10">
        <f>DATE(2026,7,4)</f>
        <v/>
      </c>
      <c r="D12" s="9" t="n">
        <v>30</v>
      </c>
      <c r="E12" s="11">
        <f>IF(OR(C12="",D12=""),"",C12+D12)</f>
        <v/>
      </c>
      <c r="F12" s="12" t="n">
        <v>4120</v>
      </c>
      <c r="G12" s="12" t="n"/>
      <c r="H12" s="12" t="n"/>
      <c r="I12" s="13">
        <f>IF(F12="","",F12-N(G12)-N(H12))</f>
        <v/>
      </c>
      <c r="J12" s="14">
        <f>IF(F12="","",IF(I12&lt;=0,"Paid",IF(N(G12)&gt;0,"Part paid","Unpaid")))</f>
        <v/>
      </c>
      <c r="K12" s="14">
        <f>IF(OR(F12="",C12=""),"",IF(I12&lt;=0,"",$B$4-C12))</f>
        <v/>
      </c>
      <c r="L12" s="14">
        <f>IF(OR(K12="",E12=""),"",MAX(0,$B$4-E12))</f>
        <v/>
      </c>
      <c r="M12" s="14">
        <f>IF(L12="","",IF(L12&lt;=30,"0-30 days",IF(L12&lt;=60,"31-60 days",IF(L12&lt;=90,"61-90 days","90+ days"))))</f>
        <v/>
      </c>
      <c r="O12" s="14" t="inlineStr">
        <is>
          <t>Owed, 61-90 days overdue (RM)</t>
        </is>
      </c>
      <c r="P12" s="17">
        <f>SUMIFS($I$7:$I$15,$M$7:$M$15,"61-90 days")</f>
        <v/>
      </c>
    </row>
    <row r="13">
      <c r="A13" s="9" t="inlineStr">
        <is>
          <t>INV-1021</t>
        </is>
      </c>
      <c r="B13" s="9" t="inlineStr">
        <is>
          <t>Kedai Runcit Delima</t>
        </is>
      </c>
      <c r="C13" s="10">
        <f>DATE(2026,7,18)</f>
        <v/>
      </c>
      <c r="D13" s="9" t="n">
        <v>30</v>
      </c>
      <c r="E13" s="11">
        <f>IF(OR(C13="",D13=""),"",C13+D13)</f>
        <v/>
      </c>
      <c r="F13" s="12" t="n">
        <v>960</v>
      </c>
      <c r="G13" s="12" t="n"/>
      <c r="H13" s="12" t="n"/>
      <c r="I13" s="13">
        <f>IF(F13="","",F13-N(G13)-N(H13))</f>
        <v/>
      </c>
      <c r="J13" s="14">
        <f>IF(F13="","",IF(I13&lt;=0,"Paid",IF(N(G13)&gt;0,"Part paid","Unpaid")))</f>
        <v/>
      </c>
      <c r="K13" s="14">
        <f>IF(OR(F13="",C13=""),"",IF(I13&lt;=0,"",$B$4-C13))</f>
        <v/>
      </c>
      <c r="L13" s="14">
        <f>IF(OR(K13="",E13=""),"",MAX(0,$B$4-E13))</f>
        <v/>
      </c>
      <c r="M13" s="14">
        <f>IF(L13="","",IF(L13&lt;=30,"0-30 days",IF(L13&lt;=60,"31-60 days",IF(L13&lt;=90,"61-90 days","90+ days"))))</f>
        <v/>
      </c>
      <c r="O13" s="14" t="inlineStr">
        <is>
          <t>Owed, 90+ days overdue (RM)</t>
        </is>
      </c>
      <c r="P13" s="17">
        <f>SUMIFS($I$7:$I$15,$M$7:$M$15,"90+ days")</f>
        <v/>
      </c>
    </row>
    <row r="14">
      <c r="A14" s="9" t="inlineStr">
        <is>
          <t>INV-1038</t>
        </is>
      </c>
      <c r="B14" s="9" t="inlineStr">
        <is>
          <t>Restoran Sri Melur</t>
        </is>
      </c>
      <c r="C14" s="10">
        <f>DATE(2026,8,12)</f>
        <v/>
      </c>
      <c r="D14" s="9" t="n">
        <v>30</v>
      </c>
      <c r="E14" s="11">
        <f>IF(OR(C14="",D14=""),"",C14+D14)</f>
        <v/>
      </c>
      <c r="F14" s="12" t="n">
        <v>2380</v>
      </c>
      <c r="G14" s="12" t="n"/>
      <c r="H14" s="12" t="n"/>
      <c r="I14" s="13">
        <f>IF(F14="","",F14-N(G14)-N(H14))</f>
        <v/>
      </c>
      <c r="J14" s="14">
        <f>IF(F14="","",IF(I14&lt;=0,"Paid",IF(N(G14)&gt;0,"Part paid","Unpaid")))</f>
        <v/>
      </c>
      <c r="K14" s="14">
        <f>IF(OR(F14="",C14=""),"",IF(I14&lt;=0,"",$B$4-C14))</f>
        <v/>
      </c>
      <c r="L14" s="14">
        <f>IF(OR(K14="",E14=""),"",MAX(0,$B$4-E14))</f>
        <v/>
      </c>
      <c r="M14" s="14">
        <f>IF(L14="","",IF(L14&lt;=30,"0-30 days",IF(L14&lt;=60,"31-60 days",IF(L14&lt;=90,"61-90 days","90+ days"))))</f>
        <v/>
      </c>
    </row>
    <row r="15">
      <c r="A15" s="9" t="inlineStr">
        <is>
          <t>INV-1042</t>
        </is>
      </c>
      <c r="B15" s="9" t="inlineStr">
        <is>
          <t>Kedai Runcit Delima</t>
        </is>
      </c>
      <c r="C15" s="10">
        <f>DATE(2026,8,20)</f>
        <v/>
      </c>
      <c r="D15" s="9" t="n">
        <v>30</v>
      </c>
      <c r="E15" s="11">
        <f>IF(OR(C15="",D15=""),"",C15+D15)</f>
        <v/>
      </c>
      <c r="F15" s="12" t="n">
        <v>1450</v>
      </c>
      <c r="G15" s="12" t="n"/>
      <c r="H15" s="12" t="n"/>
      <c r="I15" s="13">
        <f>IF(F15="","",F15-N(G15)-N(H15))</f>
        <v/>
      </c>
      <c r="J15" s="14">
        <f>IF(F15="","",IF(I15&lt;=0,"Paid",IF(N(G15)&gt;0,"Part paid","Unpaid")))</f>
        <v/>
      </c>
      <c r="K15" s="14">
        <f>IF(OR(F15="",C15=""),"",IF(I15&lt;=0,"",$B$4-C15))</f>
        <v/>
      </c>
      <c r="L15" s="14">
        <f>IF(OR(K15="",E15=""),"",MAX(0,$B$4-E15))</f>
        <v/>
      </c>
      <c r="M15" s="14">
        <f>IF(L15="","",IF(L15&lt;=30,"0-30 days",IF(L15&lt;=60,"31-60 days",IF(L15&lt;=90,"61-90 days","90+ days"))))</f>
        <v/>
      </c>
      <c r="O15" s="5" t="inlineStr">
        <is>
          <t>Age = days past the due date. 0-30 includes invoices not due yet,</t>
        </is>
      </c>
    </row>
    <row r="16">
      <c r="A16" s="18" t="inlineStr">
        <is>
          <t>TOTAL</t>
        </is>
      </c>
      <c r="B16" s="18" t="n"/>
      <c r="C16" s="18" t="n"/>
      <c r="D16" s="18" t="n"/>
      <c r="E16" s="18" t="n"/>
      <c r="F16" s="19">
        <f>SUM(F7:F15)</f>
        <v/>
      </c>
      <c r="G16" s="19">
        <f>SUM(G7:G15)</f>
        <v/>
      </c>
      <c r="H16" s="19">
        <f>SUM(H7:H15)</f>
        <v/>
      </c>
      <c r="I16" s="19">
        <f>SUM(I7:I15)</f>
        <v/>
      </c>
      <c r="J16" s="18" t="n"/>
      <c r="K16" s="18" t="n"/>
      <c r="L16" s="18" t="n"/>
      <c r="M16" s="18" t="n"/>
      <c r="O16" s="5" t="inlineStr">
        <is>
          <t>the same buckets as the aging report template on niagawan.com/aging-report/</t>
        </is>
      </c>
    </row>
    <row r="18">
      <c r="A18" s="22" t="inlineStr">
        <is>
          <t>WHO OWES WHAT (per customer)</t>
        </is>
      </c>
    </row>
    <row r="19">
      <c r="B19" s="7" t="inlineStr">
        <is>
          <t>Customer</t>
        </is>
      </c>
      <c r="F19" s="7" t="inlineStr">
        <is>
          <t>Still owed (RM)</t>
        </is>
      </c>
    </row>
    <row r="20">
      <c r="B20" s="23" t="inlineStr">
        <is>
          <t>Restoran Sri Melur</t>
        </is>
      </c>
      <c r="F20" s="24">
        <f>SUMIFS($I$7:$I$15,$B$7:$B$15,B20)</f>
        <v/>
      </c>
    </row>
    <row r="21">
      <c r="B21" s="23" t="inlineStr">
        <is>
          <t>Hardware Sejahtera</t>
        </is>
      </c>
      <c r="F21" s="24">
        <f>SUMIFS($I$7:$I$15,$B$7:$B$15,B21)</f>
        <v/>
      </c>
    </row>
    <row r="22">
      <c r="B22" s="23" t="inlineStr">
        <is>
          <t>Bengkel Motor Hafiz</t>
        </is>
      </c>
      <c r="F22" s="24">
        <f>SUMIFS($I$7:$I$15,$B$7:$B$15,B22)</f>
        <v/>
      </c>
    </row>
    <row r="23">
      <c r="B23" s="23" t="inlineStr">
        <is>
          <t>Pasaraya Mini Tunas</t>
        </is>
      </c>
      <c r="F23" s="24">
        <f>SUMIFS($I$7:$I$15,$B$7:$B$15,B23)</f>
        <v/>
      </c>
    </row>
    <row r="24">
      <c r="B24" s="23" t="inlineStr">
        <is>
          <t>Kedai Runcit Delima</t>
        </is>
      </c>
      <c r="F24" s="24">
        <f>SUMIFS($I$7:$I$15,$B$7:$B$15,B24)</f>
        <v/>
      </c>
    </row>
    <row r="25">
      <c r="B25" s="23" t="inlineStr">
        <is>
          <t>Salon Aisyah</t>
        </is>
      </c>
      <c r="F25" s="24">
        <f>SUMIFS($I$7:$I$15,$B$7:$B$15,B25)</f>
        <v/>
      </c>
    </row>
    <row r="26">
      <c r="B26" s="25" t="inlineStr">
        <is>
          <t>TOTAL</t>
        </is>
      </c>
      <c r="F26" s="26">
        <f>SUM(F20:F25)</f>
        <v/>
      </c>
    </row>
    <row r="29">
      <c r="A29" s="22" t="inlineStr">
        <is>
          <t>MONTHLY CHECK - Kedai Runcit Delima, July to September</t>
        </is>
      </c>
    </row>
    <row r="30" ht="32" customHeight="1">
      <c r="A30" s="27" t="inlineStr">
        <is>
          <t>Month</t>
        </is>
      </c>
      <c r="B30" s="27" t="inlineStr">
        <is>
          <t>Owed at start (RM)</t>
        </is>
      </c>
      <c r="C30" s="27" t="inlineStr">
        <is>
          <t>New credit sales (RM)</t>
        </is>
      </c>
      <c r="D30" s="27" t="inlineStr">
        <is>
          <t>Payments received (RM)</t>
        </is>
      </c>
      <c r="E30" s="27" t="inlineStr">
        <is>
          <t>Credit notes (RM)</t>
        </is>
      </c>
      <c r="F30" s="27" t="inlineStr">
        <is>
          <t>Owed at end (RM)</t>
        </is>
      </c>
    </row>
    <row r="31">
      <c r="A31" s="23" t="inlineStr">
        <is>
          <t>Jul 2026</t>
        </is>
      </c>
      <c r="B31" s="24" t="n">
        <v>1800</v>
      </c>
      <c r="C31" s="24" t="n">
        <v>960</v>
      </c>
      <c r="D31" s="24" t="n">
        <v>1000</v>
      </c>
      <c r="E31" s="24" t="n">
        <v>120</v>
      </c>
      <c r="F31" s="24">
        <f>B31+C31-D31-E31</f>
        <v/>
      </c>
    </row>
    <row r="32">
      <c r="A32" s="23" t="inlineStr">
        <is>
          <t>Aug 2026</t>
        </is>
      </c>
      <c r="B32" s="24">
        <f>F31</f>
        <v/>
      </c>
      <c r="C32" s="24" t="n">
        <v>1450</v>
      </c>
      <c r="D32" s="24" t="n">
        <v>680</v>
      </c>
      <c r="E32" s="24" t="n">
        <v>0</v>
      </c>
      <c r="F32" s="24">
        <f>B32+C32-D32-E32</f>
        <v/>
      </c>
    </row>
    <row r="33">
      <c r="A33" s="23" t="inlineStr">
        <is>
          <t>Sep 2026</t>
        </is>
      </c>
      <c r="B33" s="24">
        <f>F32</f>
        <v/>
      </c>
      <c r="C33" s="24" t="n">
        <v>0</v>
      </c>
      <c r="D33" s="24" t="n">
        <v>0</v>
      </c>
      <c r="E33" s="24" t="n">
        <v>0</v>
      </c>
      <c r="F33" s="24">
        <f>B33+C33-D33-E33</f>
        <v/>
      </c>
    </row>
    <row r="34">
      <c r="A34" s="5" t="inlineStr">
        <is>
          <t>Sep 'owed at end' (2,410.00) = Kedai Runcit Delima's two open invoices on the register above.</t>
        </is>
      </c>
    </row>
    <row r="36">
      <c r="A36" s="20" t="inlineStr">
        <is>
          <t>Free register from Niagawan - niagawan.com/accounts-receivable/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2026-09-24T01:53:30Z</dcterms:created>
  <dcterms:modified xmlns:dcterms="http://purl.org/dc/terms/" xmlns:xsi="http://www.w3.org/2001/XMLSchema-instance" xsi:type="dcterms:W3CDTF">2026-09-24T01:53:30Z</dcterms:modified>
</cp:coreProperties>
</file>